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4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<sst xmlns="http://schemas.openxmlformats.org/spreadsheetml/2006/main" count="351" uniqueCount="150">
  <si>
    <t>Medobčinska liga 2018/2019</t>
  </si>
  <si>
    <t>Rezultati ekipno</t>
  </si>
  <si>
    <t xml:space="preserve"> Serijska zračna puška</t>
  </si>
  <si>
    <t>EKIPNO</t>
  </si>
  <si>
    <t>EKIPA</t>
  </si>
  <si>
    <t>1.kolo</t>
  </si>
  <si>
    <t>2.kolo</t>
  </si>
  <si>
    <t>3.kolo</t>
  </si>
  <si>
    <t>4.kolo</t>
  </si>
  <si>
    <t>5.kolo</t>
  </si>
  <si>
    <t>6.kolo</t>
  </si>
  <si>
    <t>7.kolo</t>
  </si>
  <si>
    <t>8. kolo</t>
  </si>
  <si>
    <t>9.kolo</t>
  </si>
  <si>
    <t>Skupaj po zadetih krogih</t>
  </si>
  <si>
    <t>Skupaj po točkah</t>
  </si>
  <si>
    <t>Datum</t>
  </si>
  <si>
    <t>Organizator</t>
  </si>
  <si>
    <t>Trnovska vas</t>
  </si>
  <si>
    <t>Velka</t>
  </si>
  <si>
    <t>Benediški vrh</t>
  </si>
  <si>
    <t>Cerkvenjak</t>
  </si>
  <si>
    <t>Osek</t>
  </si>
  <si>
    <t>Selce</t>
  </si>
  <si>
    <t>Vitomarci</t>
  </si>
  <si>
    <t>1.</t>
  </si>
  <si>
    <t xml:space="preserve">SD Velka </t>
  </si>
  <si>
    <t>2.</t>
  </si>
  <si>
    <t>SD Trnovska vas A</t>
  </si>
  <si>
    <t>3.</t>
  </si>
  <si>
    <t xml:space="preserve">SD Osek </t>
  </si>
  <si>
    <t>4.</t>
  </si>
  <si>
    <t>SD Cerkvenjak</t>
  </si>
  <si>
    <t>5.</t>
  </si>
  <si>
    <t xml:space="preserve">SD Benediški vrh A </t>
  </si>
  <si>
    <t>6.</t>
  </si>
  <si>
    <t xml:space="preserve">SD Benediški vrh B </t>
  </si>
  <si>
    <t>7.</t>
  </si>
  <si>
    <t>SD Trnovska vas B</t>
  </si>
  <si>
    <t>8.</t>
  </si>
  <si>
    <t>SD Vitomarci</t>
  </si>
  <si>
    <t>9.</t>
  </si>
  <si>
    <t>SD Selce</t>
  </si>
  <si>
    <t>MEDOBČINSKA LIGA Z ZRAČNO PUŠKO 2018/2019 - Serijska zračna puška</t>
  </si>
  <si>
    <t>Rezultati  - posamezno</t>
  </si>
  <si>
    <t>Priimek in ime</t>
  </si>
  <si>
    <t>Društvo</t>
  </si>
  <si>
    <t>8.kolo</t>
  </si>
  <si>
    <t>Seštevek</t>
  </si>
  <si>
    <t>MIN</t>
  </si>
  <si>
    <t>SKUPAJ</t>
  </si>
  <si>
    <t>Mirko Tenšek</t>
  </si>
  <si>
    <t xml:space="preserve">Velka </t>
  </si>
  <si>
    <t>Franc Kurnik</t>
  </si>
  <si>
    <t>Sara Srne</t>
  </si>
  <si>
    <t>Benjamin Kuhar</t>
  </si>
  <si>
    <t>Trnovska vas A</t>
  </si>
  <si>
    <t>Danilo Huber</t>
  </si>
  <si>
    <t>Benediški vrh A</t>
  </si>
  <si>
    <t>Aleš Štebih</t>
  </si>
  <si>
    <t>Branko Peklar</t>
  </si>
  <si>
    <t>Dejan Cvetko</t>
  </si>
  <si>
    <t>Marjan Horvat</t>
  </si>
  <si>
    <t>10.</t>
  </si>
  <si>
    <t>Anton Kocbek</t>
  </si>
  <si>
    <t>11.</t>
  </si>
  <si>
    <t>Ferdo Majer</t>
  </si>
  <si>
    <t>12.</t>
  </si>
  <si>
    <t>Gregor Šeruga</t>
  </si>
  <si>
    <t>13.</t>
  </si>
  <si>
    <t>Aleksandra Lebreht</t>
  </si>
  <si>
    <t>14.</t>
  </si>
  <si>
    <t>Stanko Vršič</t>
  </si>
  <si>
    <t>15.</t>
  </si>
  <si>
    <t>Branko Korošak</t>
  </si>
  <si>
    <t>16.</t>
  </si>
  <si>
    <t>Srečko Poštrak</t>
  </si>
  <si>
    <t>17.</t>
  </si>
  <si>
    <t>Elvir Kramberger</t>
  </si>
  <si>
    <t>18.</t>
  </si>
  <si>
    <t>Branko Šraj</t>
  </si>
  <si>
    <t>Bendiški vrh A</t>
  </si>
  <si>
    <t>19.</t>
  </si>
  <si>
    <t>Blaž Mlasko</t>
  </si>
  <si>
    <t>Trnovska vas B</t>
  </si>
  <si>
    <t>20.</t>
  </si>
  <si>
    <t>Izidor Gungl</t>
  </si>
  <si>
    <t>21.</t>
  </si>
  <si>
    <t>Marjan Kocuvan</t>
  </si>
  <si>
    <t>22.</t>
  </si>
  <si>
    <t>Jani Čeh</t>
  </si>
  <si>
    <t>23.</t>
  </si>
  <si>
    <t>Franc Lebreht</t>
  </si>
  <si>
    <t>Benediški vrh B</t>
  </si>
  <si>
    <t>24.</t>
  </si>
  <si>
    <t>Albert Mlasko</t>
  </si>
  <si>
    <t>25.</t>
  </si>
  <si>
    <t>Marinka Širovnik</t>
  </si>
  <si>
    <t>26.</t>
  </si>
  <si>
    <t>Vesna Mlasko</t>
  </si>
  <si>
    <t>27.</t>
  </si>
  <si>
    <t>Marjan Križan</t>
  </si>
  <si>
    <t>28.</t>
  </si>
  <si>
    <t>Mirko Kurnik</t>
  </si>
  <si>
    <t>29.</t>
  </si>
  <si>
    <t>Maja Mihelak</t>
  </si>
  <si>
    <t>30.</t>
  </si>
  <si>
    <t>Miran Kuzminski</t>
  </si>
  <si>
    <t>31.</t>
  </si>
  <si>
    <t>Franc Špenga</t>
  </si>
  <si>
    <t>32.</t>
  </si>
  <si>
    <t>Jana Grager</t>
  </si>
  <si>
    <t>33.</t>
  </si>
  <si>
    <t>Gašper Šijanec</t>
  </si>
  <si>
    <t>34.</t>
  </si>
  <si>
    <t>Benjamin Golob</t>
  </si>
  <si>
    <t>35.</t>
  </si>
  <si>
    <t>Srečko Žmavc</t>
  </si>
  <si>
    <t>36.</t>
  </si>
  <si>
    <t>Slavko Zorman</t>
  </si>
  <si>
    <t>37.</t>
  </si>
  <si>
    <t>Vlado Golob</t>
  </si>
  <si>
    <t>38.</t>
  </si>
  <si>
    <t>Marjan Perko</t>
  </si>
  <si>
    <t>39.</t>
  </si>
  <si>
    <t>Mitja Knap</t>
  </si>
  <si>
    <t>40.</t>
  </si>
  <si>
    <t>Luka Žurman</t>
  </si>
  <si>
    <t>41.</t>
  </si>
  <si>
    <t>Silvo Kocuvan</t>
  </si>
  <si>
    <t xml:space="preserve">  </t>
  </si>
  <si>
    <t>SD Velka</t>
  </si>
  <si>
    <t>SD Trnovska vas</t>
  </si>
  <si>
    <t>SD Osek</t>
  </si>
  <si>
    <t>Simon Mlasko</t>
  </si>
  <si>
    <t xml:space="preserve">Luka Žurman </t>
  </si>
  <si>
    <t>45.</t>
  </si>
  <si>
    <t>Fluher Aleš</t>
  </si>
  <si>
    <t>Ingrid Šilec</t>
  </si>
  <si>
    <t>Martina Lovrec</t>
  </si>
  <si>
    <t>44.</t>
  </si>
  <si>
    <t>Leon Kos</t>
  </si>
  <si>
    <t>Petra Zorman</t>
  </si>
  <si>
    <t>Veronika Skrbinšek</t>
  </si>
  <si>
    <t>Sandi Njivar</t>
  </si>
  <si>
    <t>43.</t>
  </si>
  <si>
    <t>Franci Hameršak</t>
  </si>
  <si>
    <t>Franc Lakner</t>
  </si>
  <si>
    <t>Marko Perko</t>
  </si>
  <si>
    <t>42.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</si>
</sst>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70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b/>
      <sz val="16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6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6"/>
      <name val="Arial CE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4"/>
      <name val="Times New Roman"/>
      <family val="1"/>
    </font>
    <font>
      <sz val="12"/>
      <name val="Times New Roman"/>
      <family val="1"/>
    </font>
    <font>
      <b/>
      <sz val="10"/>
      <color indexed="30"/>
      <name val="Times New Roman"/>
      <family val="1"/>
    </font>
    <font>
      <b/>
      <sz val="8"/>
      <color indexed="3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164" fontId="15" fillId="33" borderId="13" xfId="0" applyNumberFormat="1" applyFont="1" applyFill="1" applyBorder="1" applyAlignment="1">
      <alignment horizontal="center" vertical="center" wrapText="1"/>
    </xf>
    <xf numFmtId="164" fontId="15" fillId="33" borderId="14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23" fillId="0" borderId="2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left" vertical="center" wrapText="1"/>
    </xf>
    <xf numFmtId="0" fontId="23" fillId="5" borderId="28" xfId="0" applyFont="1" applyFill="1" applyBorder="1" applyAlignment="1">
      <alignment horizontal="left"/>
    </xf>
    <xf numFmtId="0" fontId="18" fillId="5" borderId="29" xfId="0" applyFont="1" applyFill="1" applyBorder="1" applyAlignment="1">
      <alignment horizontal="center" vertical="center"/>
    </xf>
    <xf numFmtId="0" fontId="23" fillId="37" borderId="43" xfId="0" applyFont="1" applyFill="1" applyBorder="1" applyAlignment="1">
      <alignment horizontal="center" vertical="center" wrapText="1"/>
    </xf>
    <xf numFmtId="0" fontId="23" fillId="37" borderId="44" xfId="0" applyFont="1" applyFill="1" applyBorder="1" applyAlignment="1">
      <alignment horizontal="left" vertical="center"/>
    </xf>
    <xf numFmtId="0" fontId="1" fillId="37" borderId="44" xfId="0" applyFont="1" applyFill="1" applyBorder="1" applyAlignment="1">
      <alignment horizontal="center" vertical="center" wrapText="1"/>
    </xf>
    <xf numFmtId="0" fontId="18" fillId="37" borderId="44" xfId="0" applyFont="1" applyFill="1" applyBorder="1" applyAlignment="1">
      <alignment horizontal="center" vertical="center"/>
    </xf>
    <xf numFmtId="0" fontId="18" fillId="37" borderId="44" xfId="0" applyFont="1" applyFill="1" applyBorder="1" applyAlignment="1">
      <alignment horizontal="center" vertical="center" wrapText="1"/>
    </xf>
    <xf numFmtId="0" fontId="18" fillId="37" borderId="45" xfId="0" applyFont="1" applyFill="1" applyBorder="1" applyAlignment="1">
      <alignment horizontal="center" vertical="center" wrapText="1"/>
    </xf>
    <xf numFmtId="0" fontId="13" fillId="37" borderId="46" xfId="0" applyFont="1" applyFill="1" applyBorder="1" applyAlignment="1">
      <alignment horizontal="center" vertical="center" wrapText="1"/>
    </xf>
    <xf numFmtId="0" fontId="26" fillId="37" borderId="18" xfId="0" applyFont="1" applyFill="1" applyBorder="1" applyAlignment="1">
      <alignment horizontal="center" vertical="center" wrapText="1"/>
    </xf>
    <xf numFmtId="0" fontId="27" fillId="37" borderId="47" xfId="0" applyFont="1" applyFill="1" applyBorder="1" applyAlignment="1">
      <alignment horizontal="center" vertical="center"/>
    </xf>
    <xf numFmtId="0" fontId="23" fillId="37" borderId="27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left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0" fontId="18" fillId="37" borderId="29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27" fillId="37" borderId="14" xfId="0" applyFont="1" applyFill="1" applyBorder="1" applyAlignment="1">
      <alignment horizontal="center" vertical="center"/>
    </xf>
    <xf numFmtId="0" fontId="23" fillId="5" borderId="48" xfId="0" applyFont="1" applyFill="1" applyBorder="1" applyAlignment="1">
      <alignment horizontal="center" vertical="center" wrapText="1"/>
    </xf>
    <xf numFmtId="0" fontId="23" fillId="5" borderId="49" xfId="0" applyFont="1" applyFill="1" applyBorder="1" applyAlignment="1">
      <alignment horizontal="left" vertical="center"/>
    </xf>
    <xf numFmtId="0" fontId="1" fillId="5" borderId="49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A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L971"/>
  <sheetViews>
    <sheetView showGridLines="0" tabSelected="1" zoomScale="120" zoomScaleNormal="120" zoomScalePageLayoutView="0" workbookViewId="0" topLeftCell="A82">
      <selection activeCell="D91" sqref="D91"/>
    </sheetView>
  </sheetViews>
  <sheetFormatPr defaultColWidth="9.140625" defaultRowHeight="12.75"/>
  <cols>
    <col min="1" max="1" width="3.28125" style="1" customWidth="1"/>
    <col min="2" max="2" width="3.421875" style="2" customWidth="1"/>
    <col min="3" max="3" width="17.140625" style="3" customWidth="1"/>
    <col min="4" max="4" width="11.57421875" style="4" customWidth="1"/>
    <col min="5" max="5" width="6.28125" style="2" customWidth="1"/>
    <col min="6" max="6" width="9.421875" style="2" customWidth="1"/>
    <col min="7" max="7" width="8.7109375" style="2" customWidth="1"/>
    <col min="8" max="8" width="9.7109375" style="2" customWidth="1"/>
    <col min="9" max="9" width="8.140625" style="2" customWidth="1"/>
    <col min="10" max="10" width="9.28125" style="2" customWidth="1"/>
    <col min="11" max="11" width="8.7109375" style="2" customWidth="1"/>
    <col min="12" max="12" width="9.8515625" style="5" customWidth="1"/>
    <col min="13" max="13" width="5.7109375" style="2" customWidth="1"/>
    <col min="14" max="14" width="6.7109375" style="6" customWidth="1"/>
    <col min="15" max="15" width="4.8515625" style="7" customWidth="1"/>
    <col min="16" max="16" width="6.00390625" style="7" customWidth="1"/>
    <col min="17" max="17" width="3.28125" style="2" customWidth="1"/>
    <col min="18" max="18" width="6.7109375" style="2" customWidth="1"/>
    <col min="19" max="19" width="3.140625" style="8" customWidth="1"/>
    <col min="20" max="20" width="4.7109375" style="9" customWidth="1"/>
    <col min="21" max="21" width="2.00390625" style="10" customWidth="1"/>
    <col min="22" max="22" width="13.8515625" style="11" customWidth="1"/>
    <col min="23" max="23" width="6.28125" style="12" customWidth="1"/>
    <col min="24" max="24" width="2.140625" style="9" customWidth="1"/>
    <col min="25" max="25" width="2.57421875" style="9" customWidth="1"/>
    <col min="26" max="26" width="4.8515625" style="9" customWidth="1"/>
    <col min="27" max="27" width="6.8515625" style="9" customWidth="1"/>
    <col min="28" max="28" width="13.8515625" style="13" customWidth="1"/>
    <col min="29" max="29" width="5.00390625" style="13" customWidth="1"/>
    <col min="30" max="30" width="2.7109375" style="13" customWidth="1"/>
    <col min="31" max="31" width="10.57421875" style="13" customWidth="1"/>
    <col min="32" max="32" width="2.7109375" style="13" customWidth="1"/>
    <col min="33" max="33" width="3.8515625" style="13" customWidth="1"/>
    <col min="34" max="34" width="10.140625" style="13" customWidth="1"/>
    <col min="35" max="35" width="9.140625" style="9" customWidth="1"/>
    <col min="36" max="36" width="10.8515625" style="13" customWidth="1"/>
    <col min="37" max="37" width="4.28125" style="13" customWidth="1"/>
    <col min="38" max="38" width="4.140625" style="13" customWidth="1"/>
    <col min="39" max="39" width="1.28515625" style="13" customWidth="1"/>
    <col min="40" max="40" width="4.140625" style="13" customWidth="1"/>
    <col min="41" max="41" width="5.8515625" style="13" customWidth="1"/>
    <col min="42" max="42" width="11.7109375" style="13" customWidth="1"/>
    <col min="43" max="43" width="9.140625" style="13" customWidth="1"/>
    <col min="44" max="140" width="9.140625" style="9" customWidth="1"/>
    <col min="141" max="16384" width="9.140625" style="1" customWidth="1"/>
  </cols>
  <sheetData>
    <row r="2" spans="2:14" ht="12.75" customHeight="1"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2:28" ht="5.25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V3" s="14"/>
      <c r="W3" s="15"/>
      <c r="X3" s="16"/>
      <c r="Y3" s="16"/>
      <c r="Z3" s="16"/>
      <c r="AA3" s="16"/>
      <c r="AB3" s="17"/>
    </row>
    <row r="4" spans="2:28" ht="15.7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8"/>
      <c r="V4" s="18"/>
      <c r="W4" s="18"/>
      <c r="X4" s="18"/>
      <c r="Y4" s="18"/>
      <c r="Z4" s="18"/>
      <c r="AA4" s="18"/>
      <c r="AB4" s="18"/>
    </row>
    <row r="5" spans="2:28" ht="15.75" customHeight="1">
      <c r="B5" s="154" t="s">
        <v>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V5" s="14"/>
      <c r="W5" s="15"/>
      <c r="X5" s="16"/>
      <c r="Y5" s="16"/>
      <c r="Z5" s="16"/>
      <c r="AA5" s="16"/>
      <c r="AB5" s="17"/>
    </row>
    <row r="6" spans="2:30" ht="15.75" customHeight="1">
      <c r="B6" s="155" t="s">
        <v>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9"/>
      <c r="P6" s="20"/>
      <c r="Q6" s="20"/>
      <c r="R6" s="20"/>
      <c r="S6" s="21"/>
      <c r="T6" s="22"/>
      <c r="V6" s="18"/>
      <c r="W6" s="18"/>
      <c r="X6" s="18"/>
      <c r="Y6" s="18"/>
      <c r="Z6" s="18"/>
      <c r="AA6" s="18"/>
      <c r="AB6" s="18"/>
      <c r="AD6" s="22"/>
    </row>
    <row r="7" spans="2:30" ht="15.75" customHeight="1">
      <c r="B7" s="156" t="s">
        <v>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9"/>
      <c r="P7" s="20"/>
      <c r="Q7" s="20"/>
      <c r="R7" s="20"/>
      <c r="S7" s="21"/>
      <c r="T7" s="22"/>
      <c r="V7" s="23"/>
      <c r="W7" s="23"/>
      <c r="X7" s="23"/>
      <c r="Y7" s="23"/>
      <c r="Z7" s="23"/>
      <c r="AA7" s="23"/>
      <c r="AB7" s="23"/>
      <c r="AD7" s="22"/>
    </row>
    <row r="8" spans="1:141" ht="15.75" customHeight="1">
      <c r="A8" s="24"/>
      <c r="B8" s="25"/>
      <c r="C8" s="26" t="s">
        <v>4</v>
      </c>
      <c r="D8" s="27" t="s">
        <v>5</v>
      </c>
      <c r="E8" s="28" t="s">
        <v>6</v>
      </c>
      <c r="F8" s="28" t="s">
        <v>7</v>
      </c>
      <c r="G8" s="28" t="s">
        <v>8</v>
      </c>
      <c r="H8" s="28" t="s">
        <v>9</v>
      </c>
      <c r="I8" s="28" t="s">
        <v>10</v>
      </c>
      <c r="J8" s="28" t="s">
        <v>11</v>
      </c>
      <c r="K8" s="28" t="s">
        <v>12</v>
      </c>
      <c r="L8" s="29" t="s">
        <v>13</v>
      </c>
      <c r="M8" s="150" t="s">
        <v>14</v>
      </c>
      <c r="N8" s="151" t="s">
        <v>15</v>
      </c>
      <c r="O8" s="30"/>
      <c r="P8" s="19"/>
      <c r="Q8" s="20"/>
      <c r="R8" s="20"/>
      <c r="S8" s="20"/>
      <c r="T8" s="21"/>
      <c r="U8" s="22"/>
      <c r="V8" s="10"/>
      <c r="W8" s="31"/>
      <c r="X8" s="31"/>
      <c r="Y8" s="31"/>
      <c r="Z8" s="31"/>
      <c r="AA8" s="31"/>
      <c r="AB8" s="31"/>
      <c r="AC8" s="31"/>
      <c r="AE8" s="22"/>
      <c r="AI8" s="13"/>
      <c r="AJ8" s="9"/>
      <c r="AR8" s="13"/>
      <c r="EK8" s="9"/>
    </row>
    <row r="9" spans="1:141" ht="15.75" customHeight="1">
      <c r="A9" s="24"/>
      <c r="B9" s="152" t="s">
        <v>16</v>
      </c>
      <c r="C9" s="152"/>
      <c r="D9" s="32">
        <v>43400</v>
      </c>
      <c r="E9" s="32">
        <v>43407</v>
      </c>
      <c r="F9" s="32">
        <v>43428</v>
      </c>
      <c r="G9" s="32">
        <v>43435</v>
      </c>
      <c r="H9" s="32">
        <v>43470</v>
      </c>
      <c r="I9" s="32">
        <v>43484</v>
      </c>
      <c r="J9" s="32">
        <v>43498</v>
      </c>
      <c r="K9" s="32">
        <v>43512</v>
      </c>
      <c r="L9" s="33">
        <v>43540</v>
      </c>
      <c r="M9" s="150"/>
      <c r="N9" s="151"/>
      <c r="O9" s="30"/>
      <c r="P9" s="30"/>
      <c r="Q9" s="8"/>
      <c r="R9" s="8"/>
      <c r="S9" s="2"/>
      <c r="T9" s="2"/>
      <c r="U9" s="8"/>
      <c r="V9" s="9"/>
      <c r="W9" s="10"/>
      <c r="X9" s="11"/>
      <c r="Y9" s="12"/>
      <c r="AB9" s="9"/>
      <c r="AE9" s="22"/>
      <c r="AI9" s="13"/>
      <c r="AJ9" s="9"/>
      <c r="AR9" s="13"/>
      <c r="EK9" s="9"/>
    </row>
    <row r="10" spans="1:141" ht="15.75" customHeight="1">
      <c r="A10" s="24"/>
      <c r="B10" s="34"/>
      <c r="C10" s="35" t="s">
        <v>17</v>
      </c>
      <c r="D10" s="35" t="s">
        <v>18</v>
      </c>
      <c r="E10" s="35" t="s">
        <v>19</v>
      </c>
      <c r="F10" s="35" t="s">
        <v>20</v>
      </c>
      <c r="G10" s="35" t="s">
        <v>21</v>
      </c>
      <c r="H10" s="35" t="s">
        <v>22</v>
      </c>
      <c r="I10" s="35" t="s">
        <v>23</v>
      </c>
      <c r="J10" s="35" t="s">
        <v>20</v>
      </c>
      <c r="K10" s="35" t="s">
        <v>24</v>
      </c>
      <c r="L10" s="36" t="s">
        <v>18</v>
      </c>
      <c r="M10" s="150"/>
      <c r="N10" s="151"/>
      <c r="O10" s="30"/>
      <c r="P10" s="6"/>
      <c r="Q10" s="8"/>
      <c r="R10" s="8"/>
      <c r="S10" s="2"/>
      <c r="T10" s="2"/>
      <c r="U10" s="8"/>
      <c r="V10" s="9"/>
      <c r="W10" s="10"/>
      <c r="X10" s="11"/>
      <c r="Y10" s="12"/>
      <c r="AB10" s="37"/>
      <c r="AC10" s="37"/>
      <c r="AE10" s="22"/>
      <c r="AI10" s="13"/>
      <c r="AJ10" s="9"/>
      <c r="AR10" s="13"/>
      <c r="EK10" s="9"/>
    </row>
    <row r="11" spans="2:141" ht="15.75" customHeight="1">
      <c r="B11" s="130" t="s">
        <v>25</v>
      </c>
      <c r="C11" s="131" t="s">
        <v>26</v>
      </c>
      <c r="D11" s="38">
        <v>3</v>
      </c>
      <c r="E11" s="38">
        <v>3</v>
      </c>
      <c r="F11" s="38">
        <v>3</v>
      </c>
      <c r="G11" s="38">
        <v>3</v>
      </c>
      <c r="H11" s="38">
        <v>3</v>
      </c>
      <c r="I11" s="38">
        <v>3</v>
      </c>
      <c r="J11" s="38">
        <v>1</v>
      </c>
      <c r="K11" s="38">
        <v>3</v>
      </c>
      <c r="L11" s="38"/>
      <c r="M11" s="124">
        <f>D12+E12+F12+G12+H12+I12+L12+J12+K12</f>
        <v>4236</v>
      </c>
      <c r="N11" s="125">
        <f>D11+E11+F11+G11+H11+I11+L11+J11+K11</f>
        <v>22</v>
      </c>
      <c r="O11" s="6"/>
      <c r="AC11" s="39"/>
      <c r="AE11" s="22"/>
      <c r="AI11" s="13"/>
      <c r="AJ11" s="9"/>
      <c r="AR11" s="13"/>
      <c r="EK11" s="9"/>
    </row>
    <row r="12" spans="2:141" ht="15.75" customHeight="1">
      <c r="B12" s="130"/>
      <c r="C12" s="131"/>
      <c r="D12" s="40">
        <v>526</v>
      </c>
      <c r="E12" s="40">
        <v>543</v>
      </c>
      <c r="F12" s="40">
        <v>535</v>
      </c>
      <c r="G12" s="40">
        <v>524</v>
      </c>
      <c r="H12" s="40">
        <v>539</v>
      </c>
      <c r="I12" s="40">
        <v>522</v>
      </c>
      <c r="J12" s="40">
        <v>518</v>
      </c>
      <c r="K12" s="40">
        <f>185+176+168</f>
        <v>529</v>
      </c>
      <c r="L12" s="40"/>
      <c r="M12" s="124"/>
      <c r="N12" s="125"/>
      <c r="O12" s="6"/>
      <c r="R12"/>
      <c r="S12"/>
      <c r="T12"/>
      <c r="U12"/>
      <c r="V12"/>
      <c r="W12"/>
      <c r="X12"/>
      <c r="Y12"/>
      <c r="Z12"/>
      <c r="AA12"/>
      <c r="AB12"/>
      <c r="AC12"/>
      <c r="AD12"/>
      <c r="AE12" s="22"/>
      <c r="AI12" s="13"/>
      <c r="AJ12" s="9"/>
      <c r="AR12" s="13"/>
      <c r="EK12" s="9"/>
    </row>
    <row r="13" spans="2:141" ht="15.75" customHeight="1">
      <c r="B13" s="146" t="s">
        <v>27</v>
      </c>
      <c r="C13" s="147" t="s">
        <v>28</v>
      </c>
      <c r="D13" s="41">
        <v>3</v>
      </c>
      <c r="E13" s="41">
        <v>3</v>
      </c>
      <c r="F13" s="41">
        <v>3</v>
      </c>
      <c r="G13" s="41">
        <v>3</v>
      </c>
      <c r="H13" s="41">
        <v>3</v>
      </c>
      <c r="I13" s="41">
        <v>1</v>
      </c>
      <c r="J13" s="41">
        <v>3</v>
      </c>
      <c r="K13" s="41">
        <v>3</v>
      </c>
      <c r="L13" s="41"/>
      <c r="M13" s="148">
        <f>D14+E14+F14+G14+H14+I14+L14+K14+J14</f>
        <v>4224</v>
      </c>
      <c r="N13" s="149">
        <f>D13+E13+F13+G13+H13+I13+J13+K13+L13</f>
        <v>22</v>
      </c>
      <c r="O13" s="6"/>
      <c r="R13"/>
      <c r="S13"/>
      <c r="T13"/>
      <c r="U13"/>
      <c r="V13"/>
      <c r="W13"/>
      <c r="X13"/>
      <c r="Y13"/>
      <c r="Z13"/>
      <c r="AA13"/>
      <c r="AB13"/>
      <c r="AC13"/>
      <c r="AD13"/>
      <c r="AE13" s="22"/>
      <c r="AI13" s="13"/>
      <c r="AJ13" s="9"/>
      <c r="AR13" s="13"/>
      <c r="EK13" s="9"/>
    </row>
    <row r="14" spans="2:141" ht="15.75" customHeight="1">
      <c r="B14" s="146"/>
      <c r="C14" s="147"/>
      <c r="D14" s="42">
        <v>536</v>
      </c>
      <c r="E14" s="42">
        <v>535</v>
      </c>
      <c r="F14" s="42">
        <v>534</v>
      </c>
      <c r="G14" s="42">
        <v>516</v>
      </c>
      <c r="H14" s="42">
        <v>527</v>
      </c>
      <c r="I14" s="42">
        <v>517</v>
      </c>
      <c r="J14" s="42">
        <v>522</v>
      </c>
      <c r="K14" s="42">
        <f>182+178+177</f>
        <v>537</v>
      </c>
      <c r="L14" s="42"/>
      <c r="M14" s="148"/>
      <c r="N14" s="149"/>
      <c r="O14" s="6"/>
      <c r="P14"/>
      <c r="Q14"/>
      <c r="R14"/>
      <c r="S14"/>
      <c r="T14"/>
      <c r="U14"/>
      <c r="V14"/>
      <c r="W14"/>
      <c r="X14"/>
      <c r="Y14"/>
      <c r="Z14"/>
      <c r="AA14"/>
      <c r="AB14"/>
      <c r="AC14" s="39"/>
      <c r="AD14" s="22"/>
      <c r="AE14" s="22"/>
      <c r="AI14" s="13"/>
      <c r="AJ14" s="9"/>
      <c r="AR14" s="13"/>
      <c r="EK14" s="9"/>
    </row>
    <row r="15" spans="2:141" ht="15.75" customHeight="1">
      <c r="B15" s="122" t="s">
        <v>29</v>
      </c>
      <c r="C15" s="123" t="s">
        <v>30</v>
      </c>
      <c r="D15" s="43">
        <v>3</v>
      </c>
      <c r="E15" s="43">
        <v>3</v>
      </c>
      <c r="F15" s="43">
        <v>3</v>
      </c>
      <c r="G15" s="43">
        <v>3</v>
      </c>
      <c r="H15" s="43">
        <v>3</v>
      </c>
      <c r="I15" s="43">
        <v>3</v>
      </c>
      <c r="J15" s="43">
        <v>3</v>
      </c>
      <c r="K15" s="43">
        <v>1</v>
      </c>
      <c r="L15" s="43"/>
      <c r="M15" s="124">
        <f>D16+E16+F16+G16+H16+I16+L16+J16+K16</f>
        <v>4161</v>
      </c>
      <c r="N15" s="125">
        <f>D15+E15+F15+G15+H15+I15+L15+J15+K15</f>
        <v>22</v>
      </c>
      <c r="O15" s="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I15" s="13"/>
      <c r="AJ15" s="16"/>
      <c r="AK15" s="44"/>
      <c r="AL15" s="44"/>
      <c r="AM15" s="44"/>
      <c r="AN15" s="44"/>
      <c r="AO15" s="44"/>
      <c r="AP15" s="44"/>
      <c r="AQ15" s="44"/>
      <c r="AR15" s="13"/>
      <c r="EK15" s="9"/>
    </row>
    <row r="16" spans="2:141" ht="15.75" customHeight="1">
      <c r="B16" s="122"/>
      <c r="C16" s="123"/>
      <c r="D16" s="40">
        <v>520</v>
      </c>
      <c r="E16" s="40">
        <v>513</v>
      </c>
      <c r="F16" s="40">
        <v>520</v>
      </c>
      <c r="G16" s="40">
        <v>518</v>
      </c>
      <c r="H16" s="40">
        <v>527</v>
      </c>
      <c r="I16" s="40">
        <v>524</v>
      </c>
      <c r="J16" s="40">
        <v>515</v>
      </c>
      <c r="K16" s="40">
        <v>524</v>
      </c>
      <c r="L16" s="40"/>
      <c r="M16" s="124"/>
      <c r="N16" s="125"/>
      <c r="O16" s="6"/>
      <c r="S16"/>
      <c r="T16"/>
      <c r="U16"/>
      <c r="V16"/>
      <c r="W16"/>
      <c r="X16"/>
      <c r="Y16"/>
      <c r="Z16"/>
      <c r="AA16"/>
      <c r="AB16"/>
      <c r="AC16"/>
      <c r="AD16"/>
      <c r="AE16"/>
      <c r="AI16" s="13"/>
      <c r="AJ16" s="16"/>
      <c r="AK16" s="45"/>
      <c r="AL16" s="45"/>
      <c r="AM16" s="45"/>
      <c r="AN16" s="45"/>
      <c r="AO16" s="45"/>
      <c r="AP16" s="45"/>
      <c r="AQ16" s="45"/>
      <c r="AR16" s="13"/>
      <c r="EK16" s="9"/>
    </row>
    <row r="17" spans="2:141" ht="15.75" customHeight="1">
      <c r="B17" s="142" t="s">
        <v>31</v>
      </c>
      <c r="C17" s="143" t="s">
        <v>32</v>
      </c>
      <c r="D17" s="41">
        <v>1</v>
      </c>
      <c r="E17" s="41">
        <v>3</v>
      </c>
      <c r="F17" s="41">
        <v>3</v>
      </c>
      <c r="G17" s="41">
        <v>3</v>
      </c>
      <c r="H17" s="41">
        <v>3</v>
      </c>
      <c r="I17" s="41">
        <v>3</v>
      </c>
      <c r="J17" s="41">
        <v>1</v>
      </c>
      <c r="K17" s="41">
        <v>1</v>
      </c>
      <c r="L17" s="41"/>
      <c r="M17" s="144">
        <f>D18+E18+F18+G18+H18+I18+L18+J18+K18</f>
        <v>4141</v>
      </c>
      <c r="N17" s="145">
        <f>D17+E17+F17+G17+H17+I17+L17+J17+K17</f>
        <v>18</v>
      </c>
      <c r="O17" s="6"/>
      <c r="P17" s="6"/>
      <c r="AE17" s="22"/>
      <c r="AI17" s="13"/>
      <c r="AJ17" s="16"/>
      <c r="AK17" s="45"/>
      <c r="AL17" s="45"/>
      <c r="AM17" s="45"/>
      <c r="AN17" s="45"/>
      <c r="AO17" s="45"/>
      <c r="AP17" s="45"/>
      <c r="AQ17" s="45"/>
      <c r="AR17" s="13"/>
      <c r="EK17" s="9"/>
    </row>
    <row r="18" spans="2:141" ht="15.75" customHeight="1">
      <c r="B18" s="142"/>
      <c r="C18" s="143"/>
      <c r="D18" s="46">
        <v>518</v>
      </c>
      <c r="E18" s="46">
        <v>505</v>
      </c>
      <c r="F18" s="46">
        <v>501</v>
      </c>
      <c r="G18" s="46">
        <v>519</v>
      </c>
      <c r="H18" s="46">
        <v>517</v>
      </c>
      <c r="I18" s="46">
        <v>534</v>
      </c>
      <c r="J18" s="46">
        <v>511</v>
      </c>
      <c r="K18" s="46">
        <f>173+181+182</f>
        <v>536</v>
      </c>
      <c r="L18" s="46"/>
      <c r="M18" s="144"/>
      <c r="N18" s="145"/>
      <c r="O18" s="6"/>
      <c r="P18" s="6"/>
      <c r="Q18" s="8"/>
      <c r="AE18" s="22"/>
      <c r="AI18" s="13"/>
      <c r="AJ18" s="16"/>
      <c r="AK18" s="45"/>
      <c r="AL18" s="45"/>
      <c r="AM18" s="45"/>
      <c r="AN18" s="45"/>
      <c r="AO18" s="45"/>
      <c r="AP18" s="45"/>
      <c r="AQ18" s="45"/>
      <c r="AR18" s="13"/>
      <c r="EK18" s="9"/>
    </row>
    <row r="19" spans="2:141" ht="15.75" customHeight="1">
      <c r="B19" s="138" t="s">
        <v>33</v>
      </c>
      <c r="C19" s="139" t="s">
        <v>34</v>
      </c>
      <c r="D19" s="43">
        <v>3</v>
      </c>
      <c r="E19" s="43">
        <v>3</v>
      </c>
      <c r="F19" s="43">
        <v>3</v>
      </c>
      <c r="G19" s="43">
        <v>1</v>
      </c>
      <c r="H19" s="43">
        <v>1</v>
      </c>
      <c r="I19" s="43">
        <v>1</v>
      </c>
      <c r="J19" s="43">
        <v>3</v>
      </c>
      <c r="K19" s="43">
        <v>3</v>
      </c>
      <c r="L19" s="43"/>
      <c r="M19" s="140">
        <f>D20+E20+F20+G20+H20+I20+L20+J20+K20</f>
        <v>4092</v>
      </c>
      <c r="N19" s="141">
        <f>D19+E19+F19+G19+H19+I19+L19+J19+K19</f>
        <v>18</v>
      </c>
      <c r="O19" s="6"/>
      <c r="P19"/>
      <c r="Q19"/>
      <c r="R19"/>
      <c r="S19"/>
      <c r="T19"/>
      <c r="U19"/>
      <c r="V19"/>
      <c r="W19"/>
      <c r="X19"/>
      <c r="Y19"/>
      <c r="Z19"/>
      <c r="AA19"/>
      <c r="AB19"/>
      <c r="AC19" s="39"/>
      <c r="AD19" s="22"/>
      <c r="AE19" s="22"/>
      <c r="AI19" s="13"/>
      <c r="AJ19" s="16"/>
      <c r="AK19" s="45"/>
      <c r="AL19" s="45"/>
      <c r="AM19" s="45"/>
      <c r="AN19" s="45"/>
      <c r="AO19" s="45"/>
      <c r="AP19" s="45"/>
      <c r="AQ19" s="45"/>
      <c r="AR19" s="13"/>
      <c r="EK19" s="9"/>
    </row>
    <row r="20" spans="2:141" ht="15.75" customHeight="1">
      <c r="B20" s="138"/>
      <c r="C20" s="139"/>
      <c r="D20" s="47">
        <v>507</v>
      </c>
      <c r="E20" s="47">
        <v>510</v>
      </c>
      <c r="F20" s="47">
        <v>515</v>
      </c>
      <c r="G20" s="47">
        <v>516</v>
      </c>
      <c r="H20" s="47">
        <v>515</v>
      </c>
      <c r="I20" s="47">
        <v>514</v>
      </c>
      <c r="J20" s="47">
        <v>512</v>
      </c>
      <c r="K20" s="47">
        <v>503</v>
      </c>
      <c r="L20" s="47"/>
      <c r="M20" s="140"/>
      <c r="N20" s="141"/>
      <c r="O20" s="6"/>
      <c r="P20"/>
      <c r="Q20"/>
      <c r="R20"/>
      <c r="S20"/>
      <c r="T20"/>
      <c r="U20"/>
      <c r="V20"/>
      <c r="W20"/>
      <c r="X20"/>
      <c r="Y20"/>
      <c r="Z20"/>
      <c r="AA20"/>
      <c r="AB20"/>
      <c r="AC20" s="39"/>
      <c r="AD20" s="22"/>
      <c r="AE20" s="22"/>
      <c r="AI20" s="13"/>
      <c r="AJ20" s="16"/>
      <c r="AK20" s="45"/>
      <c r="AL20" s="45"/>
      <c r="AM20" s="45"/>
      <c r="AN20" s="45"/>
      <c r="AO20" s="45"/>
      <c r="AP20" s="45"/>
      <c r="AQ20" s="45"/>
      <c r="AR20" s="13"/>
      <c r="EK20" s="9"/>
    </row>
    <row r="21" spans="2:141" ht="15.75" customHeight="1">
      <c r="B21" s="134" t="s">
        <v>35</v>
      </c>
      <c r="C21" s="135" t="s">
        <v>36</v>
      </c>
      <c r="D21" s="48">
        <v>1</v>
      </c>
      <c r="E21" s="48">
        <v>1</v>
      </c>
      <c r="F21" s="48">
        <v>1</v>
      </c>
      <c r="G21" s="48">
        <v>3</v>
      </c>
      <c r="H21" s="48">
        <v>3</v>
      </c>
      <c r="I21" s="48">
        <v>3</v>
      </c>
      <c r="J21" s="48">
        <v>3</v>
      </c>
      <c r="K21" s="48">
        <v>1</v>
      </c>
      <c r="L21" s="48"/>
      <c r="M21" s="136">
        <f>D22+E22+F22+G22+H22+I22+L22+J22+K22</f>
        <v>3839</v>
      </c>
      <c r="N21" s="137">
        <f>D21+E21+F21+G21+H21+I21+L21+J21+K21</f>
        <v>16</v>
      </c>
      <c r="O21" s="6"/>
      <c r="AD21" s="22"/>
      <c r="AE21" s="22"/>
      <c r="AI21" s="13"/>
      <c r="AJ21" s="16"/>
      <c r="AK21" s="17"/>
      <c r="AL21" s="17"/>
      <c r="AM21" s="17"/>
      <c r="AN21" s="17"/>
      <c r="AO21" s="17"/>
      <c r="AP21" s="17"/>
      <c r="AQ21" s="17"/>
      <c r="AR21" s="13"/>
      <c r="EK21" s="9"/>
    </row>
    <row r="22" spans="2:141" ht="15.75" customHeight="1">
      <c r="B22" s="134"/>
      <c r="C22" s="135"/>
      <c r="D22" s="42">
        <v>471</v>
      </c>
      <c r="E22" s="42">
        <v>472</v>
      </c>
      <c r="F22" s="42">
        <v>486</v>
      </c>
      <c r="G22" s="42">
        <v>466</v>
      </c>
      <c r="H22" s="42">
        <v>495</v>
      </c>
      <c r="I22" s="42">
        <v>478</v>
      </c>
      <c r="J22" s="42">
        <f>180+158+148</f>
        <v>486</v>
      </c>
      <c r="K22" s="42">
        <v>485</v>
      </c>
      <c r="L22" s="42"/>
      <c r="M22" s="136"/>
      <c r="N22" s="137"/>
      <c r="O22" s="6"/>
      <c r="AE22" s="22"/>
      <c r="AI22" s="13"/>
      <c r="AJ22" s="44"/>
      <c r="AK22" s="44"/>
      <c r="AL22" s="44"/>
      <c r="AM22" s="44"/>
      <c r="AN22" s="44"/>
      <c r="AO22" s="44"/>
      <c r="AP22" s="44"/>
      <c r="AQ22" s="44"/>
      <c r="AR22" s="13"/>
      <c r="EK22" s="9"/>
    </row>
    <row r="23" spans="2:141" ht="15.75" customHeight="1">
      <c r="B23" s="130" t="s">
        <v>37</v>
      </c>
      <c r="C23" s="131" t="s">
        <v>38</v>
      </c>
      <c r="D23" s="38">
        <v>1</v>
      </c>
      <c r="E23" s="38">
        <v>1</v>
      </c>
      <c r="F23" s="38">
        <v>1</v>
      </c>
      <c r="G23" s="38">
        <v>1</v>
      </c>
      <c r="H23" s="38">
        <v>1</v>
      </c>
      <c r="I23" s="38">
        <v>1</v>
      </c>
      <c r="J23" s="38">
        <v>3</v>
      </c>
      <c r="K23" s="38">
        <v>3</v>
      </c>
      <c r="L23" s="38"/>
      <c r="M23" s="132">
        <f>D24+E24+F24+G24+H24+I24+L24+J24+K24</f>
        <v>3839</v>
      </c>
      <c r="N23" s="133">
        <f>D23+E23+F23+G23+H23+I23+L23+J23+K23</f>
        <v>12</v>
      </c>
      <c r="O23" s="6"/>
      <c r="P23"/>
      <c r="Q23"/>
      <c r="R23"/>
      <c r="S23"/>
      <c r="T23"/>
      <c r="U23"/>
      <c r="V23"/>
      <c r="W23"/>
      <c r="X23"/>
      <c r="Y23"/>
      <c r="Z23"/>
      <c r="AA23"/>
      <c r="AB23"/>
      <c r="AE23" s="22"/>
      <c r="AI23" s="13"/>
      <c r="AJ23" s="45"/>
      <c r="AK23" s="45"/>
      <c r="AL23" s="44"/>
      <c r="AM23" s="44"/>
      <c r="AN23" s="45"/>
      <c r="AO23" s="45"/>
      <c r="AP23" s="45"/>
      <c r="AQ23" s="45"/>
      <c r="AR23" s="13"/>
      <c r="EK23" s="9"/>
    </row>
    <row r="24" spans="2:141" ht="15.75" customHeight="1">
      <c r="B24" s="130"/>
      <c r="C24" s="131"/>
      <c r="D24" s="40">
        <v>462</v>
      </c>
      <c r="E24" s="40">
        <v>490</v>
      </c>
      <c r="F24" s="40">
        <v>477</v>
      </c>
      <c r="G24" s="40">
        <v>484</v>
      </c>
      <c r="H24" s="40">
        <v>472</v>
      </c>
      <c r="I24" s="40">
        <v>475</v>
      </c>
      <c r="J24" s="40">
        <v>480</v>
      </c>
      <c r="K24" s="40">
        <v>499</v>
      </c>
      <c r="L24" s="40"/>
      <c r="M24" s="132"/>
      <c r="N24" s="133"/>
      <c r="O24" s="6"/>
      <c r="P24"/>
      <c r="Q24"/>
      <c r="R24"/>
      <c r="S24"/>
      <c r="T24"/>
      <c r="U24"/>
      <c r="V24"/>
      <c r="W24"/>
      <c r="X24"/>
      <c r="Y24"/>
      <c r="Z24"/>
      <c r="AA24"/>
      <c r="AB24"/>
      <c r="AE24" s="22"/>
      <c r="AI24" s="13"/>
      <c r="AJ24" s="45"/>
      <c r="AK24" s="45"/>
      <c r="AL24" s="44"/>
      <c r="AM24" s="44"/>
      <c r="AN24" s="45"/>
      <c r="AO24" s="45"/>
      <c r="AP24" s="45"/>
      <c r="AQ24" s="45"/>
      <c r="AR24" s="13"/>
      <c r="EK24" s="9"/>
    </row>
    <row r="25" spans="2:141" ht="15.75" customHeight="1">
      <c r="B25" s="126" t="s">
        <v>39</v>
      </c>
      <c r="C25" s="127" t="s">
        <v>40</v>
      </c>
      <c r="D25" s="49">
        <v>3</v>
      </c>
      <c r="E25" s="49">
        <v>1</v>
      </c>
      <c r="F25" s="49">
        <v>1</v>
      </c>
      <c r="G25" s="49">
        <v>1</v>
      </c>
      <c r="H25" s="49">
        <v>1</v>
      </c>
      <c r="I25" s="49">
        <v>1</v>
      </c>
      <c r="J25" s="49">
        <v>1</v>
      </c>
      <c r="K25" s="49">
        <v>3</v>
      </c>
      <c r="L25" s="49"/>
      <c r="M25" s="128">
        <f>D26+E26+F26+G26+H26+I26+L26+J26+K26</f>
        <v>3397</v>
      </c>
      <c r="N25" s="129">
        <f>D25+E25+F25+G25+H25+I25+L25+J25+K25</f>
        <v>12</v>
      </c>
      <c r="O25" s="6"/>
      <c r="P25" s="6"/>
      <c r="AE25" s="22"/>
      <c r="AI25" s="13"/>
      <c r="AJ25" s="45"/>
      <c r="AK25" s="45"/>
      <c r="AL25" s="44"/>
      <c r="AM25" s="44"/>
      <c r="AN25" s="45"/>
      <c r="AO25" s="45"/>
      <c r="AP25" s="45"/>
      <c r="AQ25" s="45"/>
      <c r="AR25" s="13"/>
      <c r="EK25" s="9"/>
    </row>
    <row r="26" spans="2:141" ht="15.75" customHeight="1">
      <c r="B26" s="126"/>
      <c r="C26" s="127"/>
      <c r="D26" s="50">
        <v>503</v>
      </c>
      <c r="E26" s="50">
        <v>497</v>
      </c>
      <c r="F26" s="50">
        <v>353</v>
      </c>
      <c r="G26" s="50">
        <v>344</v>
      </c>
      <c r="H26" s="50">
        <v>503</v>
      </c>
      <c r="I26" s="50">
        <v>498</v>
      </c>
      <c r="J26" s="50">
        <v>354</v>
      </c>
      <c r="K26" s="50">
        <f>173+172</f>
        <v>345</v>
      </c>
      <c r="L26" s="50"/>
      <c r="M26" s="128"/>
      <c r="N26" s="129"/>
      <c r="O26" s="6"/>
      <c r="P26"/>
      <c r="Q26"/>
      <c r="R26"/>
      <c r="S26"/>
      <c r="T26"/>
      <c r="U26"/>
      <c r="V26"/>
      <c r="W26"/>
      <c r="X26"/>
      <c r="Y26"/>
      <c r="Z26"/>
      <c r="AA26"/>
      <c r="AB26"/>
      <c r="AC26" s="39"/>
      <c r="AD26" s="22"/>
      <c r="AE26" s="22"/>
      <c r="AI26" s="13"/>
      <c r="AJ26" s="45"/>
      <c r="AK26" s="45"/>
      <c r="AL26" s="44"/>
      <c r="AM26" s="44"/>
      <c r="AN26" s="45"/>
      <c r="AO26" s="45"/>
      <c r="AP26" s="45"/>
      <c r="AQ26" s="45"/>
      <c r="AR26" s="13"/>
      <c r="EK26" s="9"/>
    </row>
    <row r="27" spans="2:141" ht="15.75" customHeight="1">
      <c r="B27" s="122" t="s">
        <v>41</v>
      </c>
      <c r="C27" s="123" t="s">
        <v>42</v>
      </c>
      <c r="D27" s="43">
        <v>1</v>
      </c>
      <c r="E27" s="43">
        <v>1</v>
      </c>
      <c r="F27" s="43">
        <v>1</v>
      </c>
      <c r="G27" s="43">
        <v>1</v>
      </c>
      <c r="H27" s="43">
        <v>1</v>
      </c>
      <c r="I27" s="43">
        <v>3</v>
      </c>
      <c r="J27" s="43">
        <v>1</v>
      </c>
      <c r="K27" s="43">
        <v>1</v>
      </c>
      <c r="L27" s="43"/>
      <c r="M27" s="124">
        <f>D28+E28+F28+G28+H28+I28+L28+J28+K28</f>
        <v>3843</v>
      </c>
      <c r="N27" s="125">
        <f>D27+E27+F27+G27+H27+I27+L27+J27+K27</f>
        <v>10</v>
      </c>
      <c r="O27" s="6"/>
      <c r="P27"/>
      <c r="Q27"/>
      <c r="R27"/>
      <c r="S27"/>
      <c r="T27"/>
      <c r="U27"/>
      <c r="V27"/>
      <c r="W27"/>
      <c r="X27"/>
      <c r="Y27"/>
      <c r="Z27"/>
      <c r="AA27"/>
      <c r="AB27"/>
      <c r="AC27" s="39"/>
      <c r="AD27" s="22"/>
      <c r="AE27" s="22"/>
      <c r="AI27" s="13"/>
      <c r="AJ27" s="45"/>
      <c r="AK27" s="45"/>
      <c r="AL27" s="44"/>
      <c r="AM27" s="44"/>
      <c r="AN27" s="45"/>
      <c r="AO27" s="45"/>
      <c r="AP27" s="45"/>
      <c r="AQ27" s="45"/>
      <c r="AR27" s="13"/>
      <c r="EK27" s="9"/>
    </row>
    <row r="28" spans="2:141" ht="15.75" customHeight="1">
      <c r="B28" s="122"/>
      <c r="C28" s="123"/>
      <c r="D28" s="40">
        <v>475</v>
      </c>
      <c r="E28" s="40">
        <v>478</v>
      </c>
      <c r="F28" s="40">
        <v>470</v>
      </c>
      <c r="G28" s="40">
        <v>464</v>
      </c>
      <c r="H28" s="40">
        <v>482</v>
      </c>
      <c r="I28" s="40">
        <v>498</v>
      </c>
      <c r="J28" s="40">
        <v>487</v>
      </c>
      <c r="K28" s="40">
        <v>489</v>
      </c>
      <c r="L28" s="40"/>
      <c r="M28" s="124"/>
      <c r="N28" s="125"/>
      <c r="O28" s="6"/>
      <c r="P28" s="6"/>
      <c r="Q28" s="51"/>
      <c r="R28" s="52"/>
      <c r="S28" s="52"/>
      <c r="T28" s="52"/>
      <c r="U28" s="22"/>
      <c r="V28" s="22"/>
      <c r="W28" s="39"/>
      <c r="X28" s="39"/>
      <c r="Y28" s="37"/>
      <c r="Z28" s="39"/>
      <c r="AA28" s="37"/>
      <c r="AB28" s="39"/>
      <c r="AC28" s="39"/>
      <c r="AD28" s="22"/>
      <c r="AE28" s="22"/>
      <c r="AI28" s="13"/>
      <c r="AJ28" s="45"/>
      <c r="AK28" s="45"/>
      <c r="AL28" s="44"/>
      <c r="AM28" s="44"/>
      <c r="AN28" s="45"/>
      <c r="AO28" s="45"/>
      <c r="AP28" s="45"/>
      <c r="AQ28" s="45"/>
      <c r="AR28" s="13"/>
      <c r="EK28" s="9"/>
    </row>
    <row r="29" spans="2:140" ht="11.25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 s="51"/>
      <c r="P29" s="53"/>
      <c r="Q29" s="52"/>
      <c r="R29" s="52"/>
      <c r="S29" s="22"/>
      <c r="T29" s="22"/>
      <c r="U29" s="39"/>
      <c r="V29" s="39"/>
      <c r="W29" s="37"/>
      <c r="X29" s="39"/>
      <c r="Y29" s="37"/>
      <c r="Z29" s="39"/>
      <c r="AA29" s="39"/>
      <c r="AB29" s="22"/>
      <c r="AC29" s="22"/>
      <c r="AH29" s="45"/>
      <c r="AI29" s="45"/>
      <c r="AJ29" s="44"/>
      <c r="AK29" s="44"/>
      <c r="AL29" s="45"/>
      <c r="AM29" s="45"/>
      <c r="AN29" s="45"/>
      <c r="AO29" s="45"/>
      <c r="AQ29" s="9"/>
      <c r="EJ29" s="1"/>
    </row>
    <row r="30" spans="2:140" ht="11.2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 s="51"/>
      <c r="P30" s="53"/>
      <c r="Q30" s="52"/>
      <c r="R30" s="52"/>
      <c r="S30" s="22"/>
      <c r="T30" s="22"/>
      <c r="U30" s="39"/>
      <c r="V30" s="39"/>
      <c r="W30" s="37"/>
      <c r="X30" s="39"/>
      <c r="Y30" s="37"/>
      <c r="Z30" s="39"/>
      <c r="AA30" s="39"/>
      <c r="AB30" s="22"/>
      <c r="AC30" s="22"/>
      <c r="AH30" s="45"/>
      <c r="AI30" s="45"/>
      <c r="AJ30" s="44"/>
      <c r="AK30" s="44"/>
      <c r="AL30" s="45"/>
      <c r="AM30" s="45"/>
      <c r="AN30" s="45"/>
      <c r="AO30" s="45"/>
      <c r="AQ30" s="9"/>
      <c r="EJ30" s="1"/>
    </row>
    <row r="31" spans="15:140" ht="11.25" customHeight="1">
      <c r="O31" s="51"/>
      <c r="P31" s="53"/>
      <c r="Q31" s="52"/>
      <c r="R31" s="52"/>
      <c r="S31" s="22"/>
      <c r="T31" s="22"/>
      <c r="U31" s="39"/>
      <c r="V31" s="39"/>
      <c r="W31" s="37"/>
      <c r="X31" s="39"/>
      <c r="Y31" s="37"/>
      <c r="Z31" s="39"/>
      <c r="AA31" s="39"/>
      <c r="AB31" s="22"/>
      <c r="AC31" s="22"/>
      <c r="AH31" s="45"/>
      <c r="AI31" s="45"/>
      <c r="AJ31" s="44"/>
      <c r="AK31" s="44"/>
      <c r="AL31" s="45"/>
      <c r="AM31" s="45"/>
      <c r="AN31" s="45"/>
      <c r="AO31" s="45"/>
      <c r="AQ31" s="9"/>
      <c r="EJ31" s="1"/>
    </row>
    <row r="32" spans="15:140" ht="11.25" customHeight="1">
      <c r="O32" s="51"/>
      <c r="P32" s="53"/>
      <c r="Q32" s="52"/>
      <c r="R32" s="52"/>
      <c r="S32" s="22"/>
      <c r="T32" s="22"/>
      <c r="U32" s="39"/>
      <c r="V32" s="39"/>
      <c r="W32" s="37"/>
      <c r="X32" s="39"/>
      <c r="Y32" s="37"/>
      <c r="Z32" s="39"/>
      <c r="AA32" s="39"/>
      <c r="AB32" s="22"/>
      <c r="AC32" s="22"/>
      <c r="AH32" s="45"/>
      <c r="AI32" s="45"/>
      <c r="AJ32" s="44"/>
      <c r="AK32" s="44"/>
      <c r="AL32" s="45"/>
      <c r="AM32" s="45"/>
      <c r="AN32" s="45"/>
      <c r="AO32" s="45"/>
      <c r="AQ32" s="9"/>
      <c r="EJ32" s="1"/>
    </row>
    <row r="33" spans="15:140" ht="11.25" customHeight="1">
      <c r="O33" s="51"/>
      <c r="P33" s="53"/>
      <c r="Q33" s="52"/>
      <c r="R33" s="52"/>
      <c r="S33" s="22"/>
      <c r="T33" s="22"/>
      <c r="U33" s="39"/>
      <c r="V33" s="39"/>
      <c r="W33" s="37"/>
      <c r="X33" s="39"/>
      <c r="Y33" s="37"/>
      <c r="Z33" s="39"/>
      <c r="AA33" s="39"/>
      <c r="AB33" s="22"/>
      <c r="AC33" s="22"/>
      <c r="AH33" s="45"/>
      <c r="AI33" s="45"/>
      <c r="AJ33" s="44"/>
      <c r="AK33" s="44"/>
      <c r="AL33" s="45"/>
      <c r="AM33" s="45"/>
      <c r="AN33" s="45"/>
      <c r="AO33" s="45"/>
      <c r="AQ33" s="9"/>
      <c r="EJ33" s="1"/>
    </row>
    <row r="34" spans="15:140" ht="11.25" customHeight="1">
      <c r="O34" s="51"/>
      <c r="P34" s="53"/>
      <c r="Q34" s="52"/>
      <c r="R34" s="52"/>
      <c r="S34" s="22"/>
      <c r="T34" s="22"/>
      <c r="U34" s="39"/>
      <c r="V34" s="39"/>
      <c r="W34" s="37"/>
      <c r="X34" s="39"/>
      <c r="Y34" s="37"/>
      <c r="Z34" s="39"/>
      <c r="AA34" s="39"/>
      <c r="AB34" s="22"/>
      <c r="AC34" s="22"/>
      <c r="AH34" s="45"/>
      <c r="AI34" s="45"/>
      <c r="AJ34" s="44"/>
      <c r="AK34" s="44"/>
      <c r="AL34" s="45"/>
      <c r="AM34" s="45"/>
      <c r="AN34" s="45"/>
      <c r="AO34" s="45"/>
      <c r="AQ34" s="9"/>
      <c r="EJ34" s="1"/>
    </row>
    <row r="35" spans="15:140" ht="11.25" customHeight="1">
      <c r="O35" s="51"/>
      <c r="P35" s="53"/>
      <c r="Q35" s="52"/>
      <c r="R35" s="52"/>
      <c r="S35" s="22"/>
      <c r="T35" s="22"/>
      <c r="U35" s="39"/>
      <c r="V35" s="39"/>
      <c r="W35" s="37"/>
      <c r="X35" s="39"/>
      <c r="Y35" s="37"/>
      <c r="Z35" s="39"/>
      <c r="AA35" s="39"/>
      <c r="AB35" s="22"/>
      <c r="AC35" s="22"/>
      <c r="AH35" s="45"/>
      <c r="AI35" s="45"/>
      <c r="AJ35" s="44"/>
      <c r="AK35" s="44"/>
      <c r="AL35" s="45"/>
      <c r="AM35" s="45"/>
      <c r="AN35" s="45"/>
      <c r="AO35" s="45"/>
      <c r="AQ35" s="9"/>
      <c r="EJ35" s="1"/>
    </row>
    <row r="36" spans="15:140" ht="11.25" customHeight="1">
      <c r="O36" s="51"/>
      <c r="P36" s="53"/>
      <c r="Q36" s="52"/>
      <c r="R36" s="52"/>
      <c r="S36" s="22"/>
      <c r="T36" s="22"/>
      <c r="U36" s="39"/>
      <c r="V36" s="39"/>
      <c r="W36" s="37"/>
      <c r="X36" s="39"/>
      <c r="Y36" s="37"/>
      <c r="Z36" s="39"/>
      <c r="AA36" s="39"/>
      <c r="AB36" s="22"/>
      <c r="AC36" s="22"/>
      <c r="AH36" s="45"/>
      <c r="AI36" s="45"/>
      <c r="AJ36" s="44"/>
      <c r="AK36" s="44"/>
      <c r="AL36" s="45"/>
      <c r="AM36" s="45"/>
      <c r="AN36" s="45"/>
      <c r="AO36" s="45"/>
      <c r="AQ36" s="9"/>
      <c r="EJ36" s="1"/>
    </row>
    <row r="37" spans="15:140" ht="11.25" customHeight="1">
      <c r="O37" s="51"/>
      <c r="P37" s="53"/>
      <c r="Q37" s="52"/>
      <c r="R37" s="52"/>
      <c r="S37" s="22"/>
      <c r="T37" s="22"/>
      <c r="U37" s="39"/>
      <c r="V37" s="39"/>
      <c r="W37" s="37"/>
      <c r="X37" s="39"/>
      <c r="Y37" s="37"/>
      <c r="Z37" s="39"/>
      <c r="AA37" s="39"/>
      <c r="AB37" s="22"/>
      <c r="AC37" s="22"/>
      <c r="AH37" s="45"/>
      <c r="AI37" s="45"/>
      <c r="AJ37" s="44"/>
      <c r="AK37" s="44"/>
      <c r="AL37" s="45"/>
      <c r="AM37" s="45"/>
      <c r="AN37" s="45"/>
      <c r="AO37" s="45"/>
      <c r="AQ37" s="9"/>
      <c r="EJ37" s="1"/>
    </row>
    <row r="38" spans="15:140" ht="11.25" customHeight="1">
      <c r="O38" s="51"/>
      <c r="P38" s="53"/>
      <c r="Q38" s="52"/>
      <c r="R38" s="52"/>
      <c r="S38" s="22"/>
      <c r="T38" s="22"/>
      <c r="U38" s="39"/>
      <c r="V38" s="39"/>
      <c r="W38" s="37"/>
      <c r="X38" s="39"/>
      <c r="Y38" s="37"/>
      <c r="Z38" s="39"/>
      <c r="AA38" s="39"/>
      <c r="AB38" s="22"/>
      <c r="AC38" s="22"/>
      <c r="AH38" s="45"/>
      <c r="AI38" s="45"/>
      <c r="AJ38" s="44"/>
      <c r="AK38" s="44"/>
      <c r="AL38" s="45"/>
      <c r="AM38" s="45"/>
      <c r="AN38" s="45"/>
      <c r="AO38" s="45"/>
      <c r="AQ38" s="9"/>
      <c r="EJ38" s="1"/>
    </row>
    <row r="39" spans="15:140" ht="11.25" customHeight="1">
      <c r="O39" s="51"/>
      <c r="P39" s="53"/>
      <c r="Q39" s="52"/>
      <c r="R39" s="52"/>
      <c r="S39" s="22"/>
      <c r="T39" s="22"/>
      <c r="U39" s="39"/>
      <c r="V39" s="39"/>
      <c r="W39" s="37"/>
      <c r="X39" s="39"/>
      <c r="Y39" s="37"/>
      <c r="Z39" s="39"/>
      <c r="AA39" s="39"/>
      <c r="AB39" s="22"/>
      <c r="AC39" s="22"/>
      <c r="AH39" s="45"/>
      <c r="AI39" s="45"/>
      <c r="AJ39" s="44"/>
      <c r="AK39" s="44"/>
      <c r="AL39" s="45"/>
      <c r="AM39" s="45"/>
      <c r="AN39" s="45"/>
      <c r="AO39" s="45"/>
      <c r="AQ39" s="9"/>
      <c r="EJ39" s="1"/>
    </row>
    <row r="40" spans="2:140" ht="11.25" customHeight="1">
      <c r="B40" s="121" t="s">
        <v>43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54"/>
      <c r="R40" s="54"/>
      <c r="S40" s="54"/>
      <c r="T40" s="54"/>
      <c r="U40" s="54"/>
      <c r="V40" s="39"/>
      <c r="W40" s="37"/>
      <c r="X40" s="39"/>
      <c r="Y40" s="37"/>
      <c r="Z40" s="39"/>
      <c r="AA40" s="39"/>
      <c r="AB40" s="22"/>
      <c r="AC40" s="22"/>
      <c r="AH40" s="45"/>
      <c r="AI40" s="45"/>
      <c r="AJ40" s="44"/>
      <c r="AK40" s="44"/>
      <c r="AL40" s="45"/>
      <c r="AM40" s="45"/>
      <c r="AN40" s="45"/>
      <c r="AO40" s="45"/>
      <c r="AQ40" s="9"/>
      <c r="EJ40" s="1"/>
    </row>
    <row r="41" spans="1:140" ht="11.25" customHeight="1">
      <c r="A41" s="54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54"/>
      <c r="R41" s="54"/>
      <c r="S41" s="54"/>
      <c r="T41" s="54"/>
      <c r="U41" s="54"/>
      <c r="V41" s="39"/>
      <c r="W41" s="37"/>
      <c r="X41" s="39"/>
      <c r="Y41" s="37"/>
      <c r="Z41" s="39"/>
      <c r="AA41" s="39"/>
      <c r="AB41" s="22"/>
      <c r="AC41" s="22"/>
      <c r="AH41" s="45"/>
      <c r="AI41" s="45"/>
      <c r="AJ41" s="44"/>
      <c r="AK41" s="44"/>
      <c r="AL41" s="45"/>
      <c r="AM41" s="45"/>
      <c r="AN41" s="45"/>
      <c r="AO41" s="45"/>
      <c r="AQ41" s="9"/>
      <c r="EJ41" s="1"/>
    </row>
    <row r="42" spans="2:42" ht="16.5" customHeight="1">
      <c r="B42" s="121" t="s">
        <v>44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51"/>
      <c r="R42" s="51"/>
      <c r="S42" s="52"/>
      <c r="T42" s="22"/>
      <c r="U42" s="22"/>
      <c r="V42" s="39"/>
      <c r="W42" s="39"/>
      <c r="X42" s="37"/>
      <c r="Y42" s="39"/>
      <c r="Z42" s="37"/>
      <c r="AA42" s="39"/>
      <c r="AB42" s="39"/>
      <c r="AC42" s="22"/>
      <c r="AD42" s="22"/>
      <c r="AI42" s="16"/>
      <c r="AJ42" s="44"/>
      <c r="AK42" s="44"/>
      <c r="AL42" s="44"/>
      <c r="AM42" s="44"/>
      <c r="AN42" s="44"/>
      <c r="AO42" s="44"/>
      <c r="AP42" s="44"/>
    </row>
    <row r="43" spans="2:140" ht="16.5" customHeight="1">
      <c r="B43" s="55"/>
      <c r="C43" s="56" t="s">
        <v>45</v>
      </c>
      <c r="D43" s="57" t="s">
        <v>46</v>
      </c>
      <c r="E43" s="57" t="s">
        <v>5</v>
      </c>
      <c r="F43" s="57" t="s">
        <v>6</v>
      </c>
      <c r="G43" s="57" t="s">
        <v>7</v>
      </c>
      <c r="H43" s="57" t="s">
        <v>8</v>
      </c>
      <c r="I43" s="57" t="s">
        <v>9</v>
      </c>
      <c r="J43" s="57" t="s">
        <v>10</v>
      </c>
      <c r="K43" s="57" t="s">
        <v>11</v>
      </c>
      <c r="L43" s="57" t="s">
        <v>47</v>
      </c>
      <c r="M43" s="58" t="s">
        <v>13</v>
      </c>
      <c r="N43" s="59" t="s">
        <v>48</v>
      </c>
      <c r="O43" s="60" t="s">
        <v>49</v>
      </c>
      <c r="P43" s="61" t="s">
        <v>50</v>
      </c>
      <c r="Q43" s="62"/>
      <c r="R43" s="51"/>
      <c r="S43" s="22"/>
      <c r="T43" s="22"/>
      <c r="U43" s="39"/>
      <c r="V43" s="39"/>
      <c r="W43" s="37"/>
      <c r="X43" s="39"/>
      <c r="Y43" s="37"/>
      <c r="Z43" s="39"/>
      <c r="AA43" s="39"/>
      <c r="AB43" s="22"/>
      <c r="AC43" s="22"/>
      <c r="AH43" s="16"/>
      <c r="AI43" s="45"/>
      <c r="AJ43" s="45"/>
      <c r="AK43" s="45"/>
      <c r="AL43" s="45"/>
      <c r="AM43" s="45"/>
      <c r="AN43" s="45"/>
      <c r="AO43" s="45"/>
      <c r="AQ43" s="9"/>
      <c r="EJ43" s="1"/>
    </row>
    <row r="44" spans="1:141" ht="16.5" customHeight="1">
      <c r="A44" s="24"/>
      <c r="B44" s="171" t="s">
        <v>25</v>
      </c>
      <c r="C44" s="172" t="s">
        <v>51</v>
      </c>
      <c r="D44" s="173" t="s">
        <v>52</v>
      </c>
      <c r="E44" s="174">
        <v>180</v>
      </c>
      <c r="F44" s="175">
        <v>183</v>
      </c>
      <c r="G44" s="175">
        <v>189</v>
      </c>
      <c r="H44" s="175">
        <v>185</v>
      </c>
      <c r="I44" s="175">
        <v>184</v>
      </c>
      <c r="J44" s="175">
        <v>182</v>
      </c>
      <c r="K44" s="175">
        <v>183</v>
      </c>
      <c r="L44" s="175">
        <v>176</v>
      </c>
      <c r="M44" s="176"/>
      <c r="N44" s="177">
        <f>SUM(E44:M44)</f>
        <v>1462</v>
      </c>
      <c r="O44" s="178">
        <f>MIN(E44:M44)</f>
        <v>176</v>
      </c>
      <c r="P44" s="179">
        <f>N44-O44</f>
        <v>1286</v>
      </c>
      <c r="Q44" s="19"/>
      <c r="R44" s="19"/>
      <c r="S44" s="19"/>
      <c r="T44" s="62"/>
      <c r="U44" s="22"/>
      <c r="V44" s="22"/>
      <c r="W44" s="39"/>
      <c r="X44" s="39"/>
      <c r="Y44" s="37"/>
      <c r="Z44" s="39"/>
      <c r="AA44" s="37"/>
      <c r="AB44" s="39"/>
      <c r="AC44" s="39"/>
      <c r="AD44" s="22"/>
      <c r="AE44" s="22"/>
      <c r="AI44" s="13"/>
      <c r="AJ44" s="16"/>
      <c r="AK44" s="45"/>
      <c r="AL44" s="45"/>
      <c r="AM44" s="45"/>
      <c r="AN44" s="45"/>
      <c r="AO44" s="45"/>
      <c r="AP44" s="45"/>
      <c r="AQ44" s="45"/>
      <c r="AR44" s="13"/>
      <c r="EK44" s="9"/>
    </row>
    <row r="45" spans="1:141" ht="16.5" customHeight="1">
      <c r="A45" s="30"/>
      <c r="B45" s="63" t="s">
        <v>27</v>
      </c>
      <c r="C45" s="64" t="s">
        <v>53</v>
      </c>
      <c r="D45" s="65" t="s">
        <v>22</v>
      </c>
      <c r="E45" s="66">
        <v>182</v>
      </c>
      <c r="F45" s="66">
        <v>179</v>
      </c>
      <c r="G45" s="66">
        <v>182</v>
      </c>
      <c r="H45" s="66">
        <v>182</v>
      </c>
      <c r="I45" s="66">
        <v>186</v>
      </c>
      <c r="J45" s="66">
        <v>180</v>
      </c>
      <c r="K45" s="66">
        <v>181</v>
      </c>
      <c r="L45" s="66">
        <v>186</v>
      </c>
      <c r="M45" s="67"/>
      <c r="N45" s="68">
        <f>SUM(E45:M45)</f>
        <v>1458</v>
      </c>
      <c r="O45" s="69">
        <f>MIN(E45:M45)</f>
        <v>179</v>
      </c>
      <c r="P45" s="70">
        <f>N45-O45</f>
        <v>1279</v>
      </c>
      <c r="Q45" s="19"/>
      <c r="R45" s="30"/>
      <c r="S45" s="30"/>
      <c r="T45" s="62"/>
      <c r="U45" s="22"/>
      <c r="V45" s="22"/>
      <c r="W45" s="39"/>
      <c r="X45" s="39"/>
      <c r="Y45" s="37"/>
      <c r="Z45" s="39"/>
      <c r="AA45" s="37"/>
      <c r="AB45" s="39"/>
      <c r="AC45" s="39"/>
      <c r="AD45" s="22"/>
      <c r="AE45" s="22"/>
      <c r="AF45" s="22"/>
      <c r="AG45" s="22"/>
      <c r="AH45" s="22"/>
      <c r="AI45" s="22"/>
      <c r="AJ45" s="16"/>
      <c r="AK45" s="45"/>
      <c r="AL45" s="45"/>
      <c r="AM45" s="45"/>
      <c r="AN45" s="45"/>
      <c r="AO45" s="45"/>
      <c r="AP45" s="45"/>
      <c r="AQ45" s="45"/>
      <c r="AR45" s="13"/>
      <c r="EK45" s="9"/>
    </row>
    <row r="46" spans="2:141" ht="16.5" customHeight="1">
      <c r="B46" s="180" t="s">
        <v>29</v>
      </c>
      <c r="C46" s="181" t="s">
        <v>54</v>
      </c>
      <c r="D46" s="182" t="s">
        <v>52</v>
      </c>
      <c r="E46" s="183">
        <v>176</v>
      </c>
      <c r="F46" s="183">
        <v>183</v>
      </c>
      <c r="G46" s="183">
        <v>181</v>
      </c>
      <c r="H46" s="183">
        <v>181</v>
      </c>
      <c r="I46" s="183">
        <v>181</v>
      </c>
      <c r="J46" s="183">
        <v>179</v>
      </c>
      <c r="K46" s="183">
        <v>175</v>
      </c>
      <c r="L46" s="183">
        <v>185</v>
      </c>
      <c r="M46" s="184"/>
      <c r="N46" s="185">
        <f>SUM(E46:M46)</f>
        <v>1441</v>
      </c>
      <c r="O46" s="186">
        <f>MIN(E46:M46)</f>
        <v>175</v>
      </c>
      <c r="P46" s="187">
        <f>N46-O46</f>
        <v>1266</v>
      </c>
      <c r="Q46" s="19"/>
      <c r="S46" s="2"/>
      <c r="T46" s="71"/>
      <c r="U46" s="22"/>
      <c r="V46" s="22"/>
      <c r="W46" s="11"/>
      <c r="X46" s="12"/>
      <c r="AB46" s="9"/>
      <c r="AD46" s="22"/>
      <c r="AE46" s="22"/>
      <c r="AF46" s="22"/>
      <c r="AG46" s="22"/>
      <c r="AH46" s="22"/>
      <c r="AI46" s="22"/>
      <c r="AJ46" s="16"/>
      <c r="AK46" s="45"/>
      <c r="AL46" s="45"/>
      <c r="AM46" s="45"/>
      <c r="AN46" s="45"/>
      <c r="AO46" s="45"/>
      <c r="AP46" s="45"/>
      <c r="AQ46" s="45"/>
      <c r="AR46" s="13"/>
      <c r="EK46" s="9"/>
    </row>
    <row r="47" spans="2:141" ht="16.5" customHeight="1">
      <c r="B47" s="63" t="s">
        <v>31</v>
      </c>
      <c r="C47" s="64" t="s">
        <v>55</v>
      </c>
      <c r="D47" s="65" t="s">
        <v>56</v>
      </c>
      <c r="E47" s="66">
        <v>182</v>
      </c>
      <c r="F47" s="66">
        <v>179</v>
      </c>
      <c r="G47" s="66">
        <v>171</v>
      </c>
      <c r="H47" s="66">
        <v>173</v>
      </c>
      <c r="I47" s="66">
        <v>178</v>
      </c>
      <c r="J47" s="66">
        <v>171</v>
      </c>
      <c r="K47" s="66">
        <v>179</v>
      </c>
      <c r="L47" s="66">
        <v>182</v>
      </c>
      <c r="M47" s="67"/>
      <c r="N47" s="68">
        <f>SUM(E47:M47)</f>
        <v>1415</v>
      </c>
      <c r="O47" s="69">
        <f>MIN(E47:M47)</f>
        <v>171</v>
      </c>
      <c r="P47" s="70">
        <f>N47-O47</f>
        <v>1244</v>
      </c>
      <c r="Q47" s="19"/>
      <c r="S47" s="2"/>
      <c r="T47" s="8"/>
      <c r="U47" s="22"/>
      <c r="V47" s="22"/>
      <c r="W47" s="37"/>
      <c r="X47" s="37"/>
      <c r="Y47" s="37"/>
      <c r="Z47" s="37"/>
      <c r="AA47" s="37"/>
      <c r="AB47" s="37"/>
      <c r="AC47" s="37"/>
      <c r="AD47" s="22"/>
      <c r="AE47" s="45"/>
      <c r="AF47" s="45"/>
      <c r="AG47" s="45"/>
      <c r="AH47" s="45"/>
      <c r="AI47" s="45"/>
      <c r="AJ47" s="16"/>
      <c r="AK47" s="45"/>
      <c r="AL47" s="45"/>
      <c r="AM47" s="45"/>
      <c r="AN47" s="45"/>
      <c r="AO47" s="45"/>
      <c r="AP47" s="45"/>
      <c r="AQ47" s="45"/>
      <c r="AR47" s="13"/>
      <c r="EK47" s="9"/>
    </row>
    <row r="48" spans="2:141" ht="16.5" customHeight="1">
      <c r="B48" s="180" t="s">
        <v>33</v>
      </c>
      <c r="C48" s="181" t="s">
        <v>57</v>
      </c>
      <c r="D48" s="182" t="s">
        <v>58</v>
      </c>
      <c r="E48" s="183">
        <v>183</v>
      </c>
      <c r="F48" s="183">
        <v>175</v>
      </c>
      <c r="G48" s="183">
        <v>172</v>
      </c>
      <c r="H48" s="183">
        <v>179</v>
      </c>
      <c r="I48" s="183">
        <v>176</v>
      </c>
      <c r="J48" s="183">
        <v>177</v>
      </c>
      <c r="K48" s="183">
        <v>180</v>
      </c>
      <c r="L48" s="183">
        <v>0</v>
      </c>
      <c r="M48" s="184"/>
      <c r="N48" s="185">
        <f>SUM(E48:M48)</f>
        <v>1242</v>
      </c>
      <c r="O48" s="186">
        <f>MIN(E48:M48)</f>
        <v>0</v>
      </c>
      <c r="P48" s="187">
        <f>N48-O48</f>
        <v>1242</v>
      </c>
      <c r="Q48" s="19"/>
      <c r="S48" s="2"/>
      <c r="T48" s="8"/>
      <c r="U48" s="21"/>
      <c r="V48" s="21"/>
      <c r="W48" s="39"/>
      <c r="X48" s="39"/>
      <c r="Y48" s="37"/>
      <c r="Z48" s="39"/>
      <c r="AA48" s="39"/>
      <c r="AB48" s="39"/>
      <c r="AC48" s="39"/>
      <c r="AD48" s="45"/>
      <c r="AE48" s="45"/>
      <c r="AF48" s="45"/>
      <c r="AG48" s="45"/>
      <c r="AH48" s="45"/>
      <c r="AI48" s="45"/>
      <c r="AJ48" s="16"/>
      <c r="AK48" s="17"/>
      <c r="AL48" s="17"/>
      <c r="AM48" s="17"/>
      <c r="AN48" s="17"/>
      <c r="AO48" s="17"/>
      <c r="AP48" s="17"/>
      <c r="AQ48" s="17"/>
      <c r="AR48" s="13"/>
      <c r="EK48" s="9"/>
    </row>
    <row r="49" spans="1:141" s="30" customFormat="1" ht="16.5" customHeight="1">
      <c r="A49" s="1"/>
      <c r="B49" s="63" t="s">
        <v>35</v>
      </c>
      <c r="C49" s="64" t="s">
        <v>59</v>
      </c>
      <c r="D49" s="65" t="s">
        <v>56</v>
      </c>
      <c r="E49" s="66">
        <v>178</v>
      </c>
      <c r="F49" s="72">
        <v>177</v>
      </c>
      <c r="G49" s="72">
        <v>183</v>
      </c>
      <c r="H49" s="72">
        <v>0</v>
      </c>
      <c r="I49" s="72">
        <v>174</v>
      </c>
      <c r="J49" s="72">
        <v>174</v>
      </c>
      <c r="K49" s="72">
        <v>178</v>
      </c>
      <c r="L49" s="72">
        <v>178</v>
      </c>
      <c r="M49" s="73"/>
      <c r="N49" s="68">
        <f>SUM(E49:M49)</f>
        <v>1242</v>
      </c>
      <c r="O49" s="69">
        <f>MIN(E49:M49)</f>
        <v>0</v>
      </c>
      <c r="P49" s="70">
        <f>N49-O49</f>
        <v>1242</v>
      </c>
      <c r="Q49" s="19"/>
      <c r="R49" s="2"/>
      <c r="S49" s="2"/>
      <c r="T49" s="8"/>
      <c r="U49" s="21"/>
      <c r="V49" s="21"/>
      <c r="W49" s="39"/>
      <c r="X49" s="39"/>
      <c r="Y49" s="37"/>
      <c r="Z49" s="39"/>
      <c r="AA49" s="39"/>
      <c r="AB49" s="39"/>
      <c r="AC49" s="39"/>
      <c r="AD49" s="45"/>
      <c r="AE49" s="17"/>
      <c r="AF49" s="17"/>
      <c r="AG49" s="17"/>
      <c r="AH49" s="17"/>
      <c r="AI49" s="17"/>
      <c r="AJ49" s="16"/>
      <c r="AK49" s="44"/>
      <c r="AL49" s="44"/>
      <c r="AM49" s="44"/>
      <c r="AN49" s="44"/>
      <c r="AO49" s="44"/>
      <c r="AP49" s="44"/>
      <c r="AQ49" s="44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</row>
    <row r="50" spans="2:141" ht="16.5" customHeight="1">
      <c r="B50" s="159" t="s">
        <v>37</v>
      </c>
      <c r="C50" s="160" t="s">
        <v>61</v>
      </c>
      <c r="D50" s="161" t="s">
        <v>56</v>
      </c>
      <c r="E50" s="162">
        <v>176</v>
      </c>
      <c r="F50" s="163">
        <v>179</v>
      </c>
      <c r="G50" s="163">
        <v>180</v>
      </c>
      <c r="H50" s="163">
        <v>180</v>
      </c>
      <c r="I50" s="163">
        <v>175</v>
      </c>
      <c r="J50" s="163">
        <v>172</v>
      </c>
      <c r="K50" s="163">
        <v>165</v>
      </c>
      <c r="L50" s="163">
        <v>177</v>
      </c>
      <c r="M50" s="164"/>
      <c r="N50" s="165">
        <f>SUM(E50:M50)</f>
        <v>1404</v>
      </c>
      <c r="O50" s="166">
        <f>MIN(E50:M50)</f>
        <v>165</v>
      </c>
      <c r="P50" s="167">
        <f>N50-O50</f>
        <v>1239</v>
      </c>
      <c r="Q50" s="19"/>
      <c r="S50" s="2"/>
      <c r="T50" s="8"/>
      <c r="U50" s="74"/>
      <c r="V50" s="74"/>
      <c r="W50" s="39"/>
      <c r="X50" s="39"/>
      <c r="Y50" s="37"/>
      <c r="Z50" s="39"/>
      <c r="AA50" s="39"/>
      <c r="AB50" s="39"/>
      <c r="AC50" s="39"/>
      <c r="AD50" s="17"/>
      <c r="AE50" s="44"/>
      <c r="AF50" s="44"/>
      <c r="AG50" s="44"/>
      <c r="AH50" s="44"/>
      <c r="AI50" s="44"/>
      <c r="AJ50" s="16"/>
      <c r="AK50" s="45"/>
      <c r="AL50" s="45"/>
      <c r="AM50" s="45"/>
      <c r="AN50" s="45"/>
      <c r="AO50" s="45"/>
      <c r="AP50" s="45"/>
      <c r="AQ50" s="45"/>
      <c r="AR50" s="13"/>
      <c r="EK50" s="9"/>
    </row>
    <row r="51" spans="2:141" ht="16.5" customHeight="1">
      <c r="B51" s="63" t="s">
        <v>39</v>
      </c>
      <c r="C51" s="75" t="s">
        <v>62</v>
      </c>
      <c r="D51" s="157" t="s">
        <v>24</v>
      </c>
      <c r="E51" s="72">
        <v>182</v>
      </c>
      <c r="F51" s="72">
        <v>0</v>
      </c>
      <c r="G51" s="72">
        <v>180</v>
      </c>
      <c r="H51" s="72">
        <v>178</v>
      </c>
      <c r="I51" s="72">
        <v>176</v>
      </c>
      <c r="J51" s="72">
        <v>166</v>
      </c>
      <c r="K51" s="72">
        <v>178</v>
      </c>
      <c r="L51" s="72">
        <v>172</v>
      </c>
      <c r="M51" s="73"/>
      <c r="N51" s="68">
        <f>SUM(E51:M51)</f>
        <v>1232</v>
      </c>
      <c r="O51" s="69">
        <f>MIN(E51:M51)</f>
        <v>0</v>
      </c>
      <c r="P51" s="70">
        <f>N51-O51</f>
        <v>1232</v>
      </c>
      <c r="Q51" s="19"/>
      <c r="S51" s="2"/>
      <c r="T51" s="8"/>
      <c r="U51" s="76"/>
      <c r="V51" s="77"/>
      <c r="W51" s="39"/>
      <c r="X51" s="39"/>
      <c r="Y51" s="37"/>
      <c r="Z51" s="39"/>
      <c r="AA51" s="39"/>
      <c r="AB51" s="39"/>
      <c r="AC51" s="39"/>
      <c r="AD51" s="44"/>
      <c r="AE51" s="45"/>
      <c r="AF51" s="45"/>
      <c r="AG51" s="45"/>
      <c r="AH51" s="45"/>
      <c r="AI51" s="45"/>
      <c r="AJ51" s="16"/>
      <c r="AK51" s="45"/>
      <c r="AL51" s="45"/>
      <c r="AM51" s="45"/>
      <c r="AN51" s="45"/>
      <c r="AO51" s="45"/>
      <c r="AP51" s="45"/>
      <c r="AQ51" s="45"/>
      <c r="AR51" s="13"/>
      <c r="EK51" s="9"/>
    </row>
    <row r="52" spans="2:141" ht="16.5" customHeight="1">
      <c r="B52" s="159" t="s">
        <v>41</v>
      </c>
      <c r="C52" s="168" t="s">
        <v>64</v>
      </c>
      <c r="D52" s="161" t="s">
        <v>22</v>
      </c>
      <c r="E52" s="163">
        <v>178</v>
      </c>
      <c r="F52" s="163">
        <v>181</v>
      </c>
      <c r="G52" s="163">
        <v>169</v>
      </c>
      <c r="H52" s="163">
        <v>180</v>
      </c>
      <c r="I52" s="163">
        <v>178</v>
      </c>
      <c r="J52" s="163">
        <v>177</v>
      </c>
      <c r="K52" s="163">
        <v>165</v>
      </c>
      <c r="L52" s="163">
        <v>167</v>
      </c>
      <c r="M52" s="164"/>
      <c r="N52" s="165">
        <f>SUM(E52:M52)</f>
        <v>1395</v>
      </c>
      <c r="O52" s="166">
        <f>MIN(E52:M52)</f>
        <v>165</v>
      </c>
      <c r="P52" s="167">
        <f>N52-O52</f>
        <v>1230</v>
      </c>
      <c r="Q52" s="19"/>
      <c r="S52" s="2"/>
      <c r="T52" s="8"/>
      <c r="U52" s="78"/>
      <c r="V52" s="12"/>
      <c r="W52" s="11"/>
      <c r="X52" s="12"/>
      <c r="AB52" s="9"/>
      <c r="AD52" s="45"/>
      <c r="AE52" s="45"/>
      <c r="AF52" s="45"/>
      <c r="AG52" s="45"/>
      <c r="AH52" s="45"/>
      <c r="AI52" s="45"/>
      <c r="AJ52" s="16"/>
      <c r="AK52" s="45"/>
      <c r="AL52" s="45"/>
      <c r="AM52" s="45"/>
      <c r="AN52" s="45"/>
      <c r="AO52" s="45"/>
      <c r="AP52" s="45"/>
      <c r="AQ52" s="45"/>
      <c r="AR52" s="13"/>
      <c r="EK52" s="9"/>
    </row>
    <row r="53" spans="2:141" ht="16.5" customHeight="1">
      <c r="B53" s="63" t="s">
        <v>63</v>
      </c>
      <c r="C53" s="64" t="s">
        <v>66</v>
      </c>
      <c r="D53" s="65" t="s">
        <v>24</v>
      </c>
      <c r="E53" s="66">
        <v>176</v>
      </c>
      <c r="F53" s="72">
        <v>171</v>
      </c>
      <c r="G53" s="72">
        <v>173</v>
      </c>
      <c r="H53" s="72">
        <v>166</v>
      </c>
      <c r="I53" s="162">
        <v>170</v>
      </c>
      <c r="J53" s="72">
        <v>177</v>
      </c>
      <c r="K53" s="72">
        <v>176</v>
      </c>
      <c r="L53" s="72">
        <v>173</v>
      </c>
      <c r="M53" s="73"/>
      <c r="N53" s="68">
        <f>SUM(E53:M53)</f>
        <v>1382</v>
      </c>
      <c r="O53" s="69">
        <f>MIN(E53:M53)</f>
        <v>166</v>
      </c>
      <c r="P53" s="70">
        <f>N53-O53</f>
        <v>1216</v>
      </c>
      <c r="Q53" s="19"/>
      <c r="S53" s="2"/>
      <c r="T53" s="8"/>
      <c r="U53" s="78"/>
      <c r="V53" s="12"/>
      <c r="W53" s="37"/>
      <c r="X53" s="37"/>
      <c r="Y53" s="37"/>
      <c r="Z53" s="37"/>
      <c r="AA53" s="37"/>
      <c r="AB53" s="37"/>
      <c r="AC53" s="37"/>
      <c r="AD53" s="45"/>
      <c r="AE53" s="45"/>
      <c r="AF53" s="45"/>
      <c r="AG53" s="45"/>
      <c r="AH53" s="45"/>
      <c r="AI53" s="45"/>
      <c r="AJ53" s="16"/>
      <c r="AK53" s="45"/>
      <c r="AL53" s="45"/>
      <c r="AM53" s="45"/>
      <c r="AN53" s="45"/>
      <c r="AO53" s="45"/>
      <c r="AP53" s="45"/>
      <c r="AQ53" s="45"/>
      <c r="AR53" s="13"/>
      <c r="EK53" s="9"/>
    </row>
    <row r="54" spans="2:141" ht="16.5" customHeight="1">
      <c r="B54" s="159" t="s">
        <v>65</v>
      </c>
      <c r="C54" s="168" t="s">
        <v>68</v>
      </c>
      <c r="D54" s="161" t="s">
        <v>21</v>
      </c>
      <c r="E54" s="163">
        <v>175</v>
      </c>
      <c r="F54" s="163">
        <v>172</v>
      </c>
      <c r="G54" s="163">
        <v>0</v>
      </c>
      <c r="H54" s="163">
        <v>167</v>
      </c>
      <c r="I54" s="163">
        <v>175</v>
      </c>
      <c r="J54" s="163">
        <v>177</v>
      </c>
      <c r="K54" s="163">
        <v>170</v>
      </c>
      <c r="L54" s="163">
        <v>173</v>
      </c>
      <c r="M54" s="164"/>
      <c r="N54" s="165">
        <f>SUM(E54:M54)</f>
        <v>1209</v>
      </c>
      <c r="O54" s="166">
        <f>MIN(E54:M54)</f>
        <v>0</v>
      </c>
      <c r="P54" s="167">
        <f>N54-O54</f>
        <v>1209</v>
      </c>
      <c r="Q54" s="19"/>
      <c r="S54" s="2"/>
      <c r="T54" s="8"/>
      <c r="U54" s="78"/>
      <c r="V54" s="12"/>
      <c r="W54" s="39"/>
      <c r="X54" s="39"/>
      <c r="Y54" s="39"/>
      <c r="Z54" s="39"/>
      <c r="AA54" s="39"/>
      <c r="AB54" s="39"/>
      <c r="AC54" s="39"/>
      <c r="AD54" s="45"/>
      <c r="AE54" s="45"/>
      <c r="AF54" s="45"/>
      <c r="AG54" s="45"/>
      <c r="AH54" s="45"/>
      <c r="AI54" s="45"/>
      <c r="AJ54" s="16"/>
      <c r="AK54" s="45"/>
      <c r="AL54" s="45"/>
      <c r="AM54" s="45"/>
      <c r="AN54" s="45"/>
      <c r="AO54" s="45"/>
      <c r="AP54" s="45"/>
      <c r="AQ54" s="45"/>
      <c r="AR54" s="13"/>
      <c r="EK54" s="9"/>
    </row>
    <row r="55" spans="2:141" ht="16.5" customHeight="1">
      <c r="B55" s="63" t="s">
        <v>67</v>
      </c>
      <c r="C55" s="64" t="s">
        <v>70</v>
      </c>
      <c r="D55" s="65" t="s">
        <v>58</v>
      </c>
      <c r="E55" s="66">
        <v>166</v>
      </c>
      <c r="F55" s="66">
        <v>177</v>
      </c>
      <c r="G55" s="66">
        <v>176</v>
      </c>
      <c r="H55" s="66">
        <v>171</v>
      </c>
      <c r="I55" s="66">
        <v>169</v>
      </c>
      <c r="J55" s="66">
        <v>173</v>
      </c>
      <c r="K55" s="66">
        <v>168</v>
      </c>
      <c r="L55" s="66">
        <v>172</v>
      </c>
      <c r="M55" s="67"/>
      <c r="N55" s="68">
        <f>SUM(E55:M55)</f>
        <v>1372</v>
      </c>
      <c r="O55" s="69">
        <f>MIN(E55:M55)</f>
        <v>166</v>
      </c>
      <c r="P55" s="70">
        <f>N55-O55</f>
        <v>1206</v>
      </c>
      <c r="Q55" s="19"/>
      <c r="S55" s="2"/>
      <c r="T55" s="8"/>
      <c r="U55" s="78"/>
      <c r="V55" s="12"/>
      <c r="W55" s="39"/>
      <c r="X55" s="39"/>
      <c r="Y55" s="39"/>
      <c r="Z55" s="39"/>
      <c r="AA55" s="39"/>
      <c r="AB55" s="39"/>
      <c r="AC55" s="39"/>
      <c r="AD55" s="45"/>
      <c r="AE55" s="45"/>
      <c r="AF55" s="45"/>
      <c r="AG55" s="45"/>
      <c r="AH55" s="45"/>
      <c r="AI55" s="45"/>
      <c r="AJ55" s="16"/>
      <c r="AK55" s="17"/>
      <c r="AL55" s="17"/>
      <c r="AM55" s="17"/>
      <c r="AN55" s="17"/>
      <c r="AO55" s="17"/>
      <c r="AP55" s="17"/>
      <c r="AQ55" s="17"/>
      <c r="AR55" s="13"/>
      <c r="EK55" s="9"/>
    </row>
    <row r="56" spans="2:141" ht="16.5" customHeight="1">
      <c r="B56" s="159" t="s">
        <v>69</v>
      </c>
      <c r="C56" s="169" t="s">
        <v>72</v>
      </c>
      <c r="D56" s="161" t="s">
        <v>21</v>
      </c>
      <c r="E56" s="163">
        <v>170</v>
      </c>
      <c r="F56" s="162">
        <v>158</v>
      </c>
      <c r="G56" s="162">
        <v>180</v>
      </c>
      <c r="H56" s="162">
        <v>174</v>
      </c>
      <c r="I56" s="162">
        <v>165</v>
      </c>
      <c r="J56" s="162">
        <v>176</v>
      </c>
      <c r="K56" s="162">
        <v>166</v>
      </c>
      <c r="L56" s="162">
        <v>171</v>
      </c>
      <c r="M56" s="170"/>
      <c r="N56" s="165">
        <f>SUM(E56:M56)</f>
        <v>1360</v>
      </c>
      <c r="O56" s="166">
        <f>MIN(E56:M56)</f>
        <v>158</v>
      </c>
      <c r="P56" s="167">
        <f>N56-O56</f>
        <v>1202</v>
      </c>
      <c r="Q56" s="19"/>
      <c r="S56" s="2"/>
      <c r="T56" s="8"/>
      <c r="U56" s="78"/>
      <c r="V56" s="12"/>
      <c r="W56" s="39"/>
      <c r="X56" s="39"/>
      <c r="Y56" s="39"/>
      <c r="Z56" s="39"/>
      <c r="AA56" s="39"/>
      <c r="AB56" s="39"/>
      <c r="AC56" s="39"/>
      <c r="AD56" s="45"/>
      <c r="AE56" s="17"/>
      <c r="AF56" s="17"/>
      <c r="AG56" s="17"/>
      <c r="AH56" s="17"/>
      <c r="AI56" s="17"/>
      <c r="AJ56" s="16"/>
      <c r="AK56" s="44"/>
      <c r="AL56" s="44"/>
      <c r="AM56" s="44"/>
      <c r="AN56" s="44"/>
      <c r="AO56" s="44"/>
      <c r="AP56" s="44"/>
      <c r="AQ56" s="44"/>
      <c r="AR56" s="13"/>
      <c r="EK56" s="9"/>
    </row>
    <row r="57" spans="2:141" ht="16.5" customHeight="1">
      <c r="B57" s="63" t="s">
        <v>71</v>
      </c>
      <c r="C57" s="64" t="s">
        <v>74</v>
      </c>
      <c r="D57" s="65" t="s">
        <v>22</v>
      </c>
      <c r="E57" s="66">
        <v>160</v>
      </c>
      <c r="F57" s="66">
        <v>171</v>
      </c>
      <c r="G57" s="66">
        <v>169</v>
      </c>
      <c r="H57" s="66">
        <v>156</v>
      </c>
      <c r="I57" s="66">
        <v>169</v>
      </c>
      <c r="J57" s="66">
        <v>167</v>
      </c>
      <c r="K57" s="66">
        <v>165</v>
      </c>
      <c r="L57" s="66">
        <v>171</v>
      </c>
      <c r="M57" s="67"/>
      <c r="N57" s="68">
        <f>SUM(E57:M57)</f>
        <v>1328</v>
      </c>
      <c r="O57" s="69">
        <f>MIN(E57:M57)</f>
        <v>156</v>
      </c>
      <c r="P57" s="70">
        <f>N57-O57</f>
        <v>1172</v>
      </c>
      <c r="Q57" s="19"/>
      <c r="S57" s="2"/>
      <c r="T57" s="8"/>
      <c r="U57" s="78"/>
      <c r="V57" s="12"/>
      <c r="W57" s="39"/>
      <c r="X57" s="39"/>
      <c r="Y57" s="39"/>
      <c r="Z57" s="39"/>
      <c r="AA57" s="39"/>
      <c r="AB57" s="39"/>
      <c r="AC57" s="39"/>
      <c r="AD57" s="17"/>
      <c r="AE57" s="17"/>
      <c r="AF57" s="17"/>
      <c r="AG57" s="17"/>
      <c r="AH57" s="17"/>
      <c r="AI57" s="17"/>
      <c r="AJ57" s="16"/>
      <c r="AK57" s="45"/>
      <c r="AL57" s="45"/>
      <c r="AM57" s="45"/>
      <c r="AN57" s="45"/>
      <c r="AO57" s="45"/>
      <c r="AP57" s="45"/>
      <c r="AQ57" s="45"/>
      <c r="AR57" s="13"/>
      <c r="EK57" s="9"/>
    </row>
    <row r="58" spans="2:141" ht="16.5" customHeight="1">
      <c r="B58" s="159" t="s">
        <v>73</v>
      </c>
      <c r="C58" s="168" t="s">
        <v>76</v>
      </c>
      <c r="D58" s="161" t="s">
        <v>23</v>
      </c>
      <c r="E58" s="163">
        <v>157</v>
      </c>
      <c r="F58" s="163">
        <v>160</v>
      </c>
      <c r="G58" s="163">
        <v>170</v>
      </c>
      <c r="H58" s="163">
        <v>170</v>
      </c>
      <c r="I58" s="163">
        <v>164</v>
      </c>
      <c r="J58" s="163">
        <v>175</v>
      </c>
      <c r="K58" s="163">
        <v>164</v>
      </c>
      <c r="L58" s="163">
        <v>166</v>
      </c>
      <c r="M58" s="164"/>
      <c r="N58" s="165">
        <f>SUM(E58:M58)</f>
        <v>1326</v>
      </c>
      <c r="O58" s="166">
        <f>MIN(E58:M58)</f>
        <v>157</v>
      </c>
      <c r="P58" s="167">
        <f>N58-O58</f>
        <v>1169</v>
      </c>
      <c r="Q58" s="19"/>
      <c r="S58" s="2"/>
      <c r="T58" s="8"/>
      <c r="U58" s="78"/>
      <c r="V58" s="12"/>
      <c r="W58" s="11"/>
      <c r="X58" s="12"/>
      <c r="AB58" s="9"/>
      <c r="AD58" s="17"/>
      <c r="AI58" s="13"/>
      <c r="AJ58" s="16"/>
      <c r="AK58" s="45"/>
      <c r="AL58" s="45"/>
      <c r="AM58" s="45"/>
      <c r="AN58" s="45"/>
      <c r="AO58" s="45"/>
      <c r="AP58" s="45"/>
      <c r="AQ58" s="45"/>
      <c r="AR58" s="13"/>
      <c r="EK58" s="9"/>
    </row>
    <row r="59" spans="2:141" ht="16.5" customHeight="1">
      <c r="B59" s="63" t="s">
        <v>75</v>
      </c>
      <c r="C59" s="64" t="s">
        <v>78</v>
      </c>
      <c r="D59" s="65" t="s">
        <v>52</v>
      </c>
      <c r="E59" s="66">
        <v>170</v>
      </c>
      <c r="F59" s="72">
        <v>177</v>
      </c>
      <c r="G59" s="72">
        <v>0</v>
      </c>
      <c r="H59" s="72">
        <v>158</v>
      </c>
      <c r="I59" s="72">
        <v>174</v>
      </c>
      <c r="J59" s="72">
        <v>161</v>
      </c>
      <c r="K59" s="72">
        <v>160</v>
      </c>
      <c r="L59" s="72">
        <v>168</v>
      </c>
      <c r="M59" s="73"/>
      <c r="N59" s="68">
        <f>SUM(E59:M59)</f>
        <v>1168</v>
      </c>
      <c r="O59" s="69">
        <f>MIN(E59:M59)</f>
        <v>0</v>
      </c>
      <c r="P59" s="70">
        <f>N59-O59</f>
        <v>1168</v>
      </c>
      <c r="Q59" s="19"/>
      <c r="S59" s="2"/>
      <c r="T59" s="8"/>
      <c r="U59" s="78"/>
      <c r="V59" s="12"/>
      <c r="W59" s="37"/>
      <c r="X59" s="37"/>
      <c r="Y59" s="37"/>
      <c r="Z59" s="37"/>
      <c r="AA59" s="37"/>
      <c r="AB59" s="37"/>
      <c r="AC59" s="37"/>
      <c r="AI59" s="13"/>
      <c r="AJ59" s="16"/>
      <c r="AK59" s="45"/>
      <c r="AL59" s="45"/>
      <c r="AM59" s="45"/>
      <c r="AN59" s="45"/>
      <c r="AO59" s="45"/>
      <c r="AP59" s="45"/>
      <c r="AQ59" s="45"/>
      <c r="AR59" s="13"/>
      <c r="EK59" s="9"/>
    </row>
    <row r="60" spans="2:141" ht="16.5" customHeight="1">
      <c r="B60" s="159" t="s">
        <v>77</v>
      </c>
      <c r="C60" s="168" t="s">
        <v>80</v>
      </c>
      <c r="D60" s="161" t="s">
        <v>81</v>
      </c>
      <c r="E60" s="163">
        <v>0</v>
      </c>
      <c r="F60" s="163">
        <v>158</v>
      </c>
      <c r="G60" s="163">
        <v>167</v>
      </c>
      <c r="H60" s="163">
        <v>166</v>
      </c>
      <c r="I60" s="163">
        <v>170</v>
      </c>
      <c r="J60" s="163">
        <v>164</v>
      </c>
      <c r="K60" s="163">
        <v>164</v>
      </c>
      <c r="L60" s="163">
        <v>163</v>
      </c>
      <c r="M60" s="164"/>
      <c r="N60" s="165">
        <f>SUM(E60:M60)</f>
        <v>1152</v>
      </c>
      <c r="O60" s="166">
        <f>MIN(E60:M60)</f>
        <v>0</v>
      </c>
      <c r="P60" s="167">
        <f>N60-O60</f>
        <v>1152</v>
      </c>
      <c r="Q60" s="19"/>
      <c r="S60" s="2"/>
      <c r="T60" s="8"/>
      <c r="U60" s="78"/>
      <c r="V60" s="12"/>
      <c r="W60" s="39"/>
      <c r="X60" s="39"/>
      <c r="Y60" s="39"/>
      <c r="Z60" s="39"/>
      <c r="AA60" s="39"/>
      <c r="AB60" s="39"/>
      <c r="AC60" s="39"/>
      <c r="AI60" s="13"/>
      <c r="AJ60" s="16"/>
      <c r="AK60" s="45"/>
      <c r="AL60" s="45"/>
      <c r="AM60" s="45"/>
      <c r="AN60" s="45"/>
      <c r="AO60" s="45"/>
      <c r="AP60" s="45"/>
      <c r="AQ60" s="45"/>
      <c r="AR60" s="13"/>
      <c r="EK60" s="9"/>
    </row>
    <row r="61" spans="2:141" ht="16.5" customHeight="1">
      <c r="B61" s="63" t="s">
        <v>79</v>
      </c>
      <c r="C61" s="75" t="s">
        <v>83</v>
      </c>
      <c r="D61" s="65" t="s">
        <v>84</v>
      </c>
      <c r="E61" s="72">
        <v>0</v>
      </c>
      <c r="F61" s="66">
        <v>157</v>
      </c>
      <c r="G61" s="66">
        <v>166</v>
      </c>
      <c r="H61" s="66">
        <v>157</v>
      </c>
      <c r="I61" s="66">
        <v>167</v>
      </c>
      <c r="J61" s="66">
        <v>167</v>
      </c>
      <c r="K61" s="66">
        <v>166</v>
      </c>
      <c r="L61" s="66">
        <v>172</v>
      </c>
      <c r="M61" s="67"/>
      <c r="N61" s="68">
        <f>SUM(E61:M61)</f>
        <v>1152</v>
      </c>
      <c r="O61" s="69">
        <f>MIN(E61:M61)</f>
        <v>0</v>
      </c>
      <c r="P61" s="70">
        <f>N61-O61</f>
        <v>1152</v>
      </c>
      <c r="Q61" s="19"/>
      <c r="S61" s="2"/>
      <c r="T61" s="8"/>
      <c r="U61" s="78"/>
      <c r="V61" s="12"/>
      <c r="W61" s="39"/>
      <c r="X61" s="39"/>
      <c r="Y61" s="39"/>
      <c r="Z61" s="39"/>
      <c r="AA61" s="39"/>
      <c r="AB61" s="39"/>
      <c r="AC61" s="39"/>
      <c r="AE61" s="17"/>
      <c r="AF61" s="17"/>
      <c r="AG61" s="17"/>
      <c r="AH61" s="17"/>
      <c r="AI61" s="17"/>
      <c r="AJ61" s="16"/>
      <c r="AK61" s="45"/>
      <c r="AL61" s="45"/>
      <c r="AM61" s="45"/>
      <c r="AN61" s="45"/>
      <c r="AO61" s="45"/>
      <c r="AP61" s="45"/>
      <c r="AQ61" s="45"/>
      <c r="AR61" s="13"/>
      <c r="EK61" s="9"/>
    </row>
    <row r="62" spans="2:141" ht="16.5" customHeight="1">
      <c r="B62" s="159" t="s">
        <v>82</v>
      </c>
      <c r="C62" s="168" t="s">
        <v>86</v>
      </c>
      <c r="D62" s="161" t="s">
        <v>22</v>
      </c>
      <c r="E62" s="163">
        <v>158</v>
      </c>
      <c r="F62" s="163">
        <v>161</v>
      </c>
      <c r="G62" s="163">
        <v>0</v>
      </c>
      <c r="H62" s="163">
        <v>170</v>
      </c>
      <c r="I62" s="163">
        <v>160</v>
      </c>
      <c r="J62" s="163">
        <v>162</v>
      </c>
      <c r="K62" s="163">
        <v>166</v>
      </c>
      <c r="L62" s="163">
        <v>175</v>
      </c>
      <c r="M62" s="164"/>
      <c r="N62" s="165">
        <f>SUM(E62:M62)</f>
        <v>1152</v>
      </c>
      <c r="O62" s="166">
        <f>MIN(E62:M62)</f>
        <v>0</v>
      </c>
      <c r="P62" s="167">
        <f>N62-O62</f>
        <v>1152</v>
      </c>
      <c r="Q62" s="19"/>
      <c r="S62" s="2"/>
      <c r="T62" s="8"/>
      <c r="U62" s="78"/>
      <c r="V62" s="12"/>
      <c r="W62" s="39"/>
      <c r="X62" s="39"/>
      <c r="Y62" s="39"/>
      <c r="Z62" s="39"/>
      <c r="AA62" s="39"/>
      <c r="AB62" s="39"/>
      <c r="AC62" s="39"/>
      <c r="AD62" s="17"/>
      <c r="AE62" s="17"/>
      <c r="AF62" s="17"/>
      <c r="AG62" s="17"/>
      <c r="AH62" s="17"/>
      <c r="AI62" s="17"/>
      <c r="AJ62" s="9"/>
      <c r="AR62" s="13"/>
      <c r="EK62" s="9"/>
    </row>
    <row r="63" spans="2:141" ht="16.5" customHeight="1">
      <c r="B63" s="63" t="s">
        <v>85</v>
      </c>
      <c r="C63" s="64" t="s">
        <v>88</v>
      </c>
      <c r="D63" s="65" t="s">
        <v>21</v>
      </c>
      <c r="E63" s="66">
        <v>157</v>
      </c>
      <c r="F63" s="66">
        <v>165</v>
      </c>
      <c r="G63" s="66">
        <v>155</v>
      </c>
      <c r="H63" s="66">
        <v>173</v>
      </c>
      <c r="I63" s="66">
        <v>169</v>
      </c>
      <c r="J63" s="66">
        <v>168</v>
      </c>
      <c r="K63" s="66">
        <v>0</v>
      </c>
      <c r="L63" s="66">
        <v>162</v>
      </c>
      <c r="M63" s="67"/>
      <c r="N63" s="68">
        <f>SUM(E63:M63)</f>
        <v>1149</v>
      </c>
      <c r="O63" s="69">
        <f>MIN(E63:M63)</f>
        <v>0</v>
      </c>
      <c r="P63" s="70">
        <f>N63-O63</f>
        <v>1149</v>
      </c>
      <c r="Q63" s="19"/>
      <c r="S63" s="2"/>
      <c r="T63" s="8"/>
      <c r="U63" s="78"/>
      <c r="V63" s="12"/>
      <c r="W63" s="39"/>
      <c r="X63" s="39"/>
      <c r="Y63" s="39"/>
      <c r="Z63" s="39"/>
      <c r="AA63" s="39"/>
      <c r="AB63" s="39"/>
      <c r="AC63" s="39"/>
      <c r="AD63" s="17"/>
      <c r="AI63" s="13"/>
      <c r="AJ63" s="9"/>
      <c r="AR63" s="13"/>
      <c r="EK63" s="9"/>
    </row>
    <row r="64" spans="2:141" ht="16.5" customHeight="1">
      <c r="B64" s="159" t="s">
        <v>87</v>
      </c>
      <c r="C64" s="168" t="s">
        <v>90</v>
      </c>
      <c r="D64" s="161" t="s">
        <v>56</v>
      </c>
      <c r="E64" s="163">
        <v>168</v>
      </c>
      <c r="F64" s="163">
        <v>167</v>
      </c>
      <c r="G64" s="163">
        <v>0</v>
      </c>
      <c r="H64" s="163">
        <v>163</v>
      </c>
      <c r="I64" s="163">
        <v>160</v>
      </c>
      <c r="J64" s="163">
        <v>159</v>
      </c>
      <c r="K64" s="163">
        <v>159</v>
      </c>
      <c r="L64" s="163">
        <v>164</v>
      </c>
      <c r="M64" s="164"/>
      <c r="N64" s="165">
        <f>SUM(E64:M64)</f>
        <v>1140</v>
      </c>
      <c r="O64" s="166">
        <f>MIN(E64:M64)</f>
        <v>0</v>
      </c>
      <c r="P64" s="167">
        <f>N64-O64</f>
        <v>1140</v>
      </c>
      <c r="Q64" s="19"/>
      <c r="S64" s="2"/>
      <c r="T64" s="8"/>
      <c r="U64" s="78"/>
      <c r="V64" s="12"/>
      <c r="W64" s="11"/>
      <c r="X64" s="12"/>
      <c r="AB64" s="9"/>
      <c r="AD64" s="17"/>
      <c r="AI64" s="13"/>
      <c r="AJ64" s="9"/>
      <c r="AR64" s="13"/>
      <c r="EK64" s="9"/>
    </row>
    <row r="65" spans="2:141" ht="16.5" customHeight="1">
      <c r="B65" s="63" t="s">
        <v>89</v>
      </c>
      <c r="C65" s="64" t="s">
        <v>92</v>
      </c>
      <c r="D65" s="65" t="s">
        <v>93</v>
      </c>
      <c r="E65" s="66">
        <v>161</v>
      </c>
      <c r="F65" s="66">
        <v>161</v>
      </c>
      <c r="G65" s="66">
        <v>166</v>
      </c>
      <c r="H65" s="66">
        <v>154</v>
      </c>
      <c r="I65" s="66">
        <v>162</v>
      </c>
      <c r="J65" s="163">
        <v>159</v>
      </c>
      <c r="K65" s="66">
        <v>158</v>
      </c>
      <c r="L65" s="66">
        <v>163</v>
      </c>
      <c r="M65" s="67"/>
      <c r="N65" s="68">
        <f>SUM(E65:M65)</f>
        <v>1284</v>
      </c>
      <c r="O65" s="69">
        <f>MIN(E65:M65)</f>
        <v>154</v>
      </c>
      <c r="P65" s="70">
        <f>N65-O65</f>
        <v>1130</v>
      </c>
      <c r="Q65" s="19"/>
      <c r="S65" s="2"/>
      <c r="T65" s="8"/>
      <c r="U65" s="78"/>
      <c r="V65" s="12"/>
      <c r="W65" s="11"/>
      <c r="X65" s="12"/>
      <c r="AB65" s="9"/>
      <c r="AD65" s="17"/>
      <c r="AI65" s="13"/>
      <c r="AJ65" s="9"/>
      <c r="AR65" s="13"/>
      <c r="EK65" s="9"/>
    </row>
    <row r="66" spans="2:141" ht="16.5" customHeight="1">
      <c r="B66" s="159" t="s">
        <v>91</v>
      </c>
      <c r="C66" s="168" t="s">
        <v>95</v>
      </c>
      <c r="D66" s="161" t="s">
        <v>84</v>
      </c>
      <c r="E66" s="163">
        <v>166</v>
      </c>
      <c r="F66" s="163">
        <v>165</v>
      </c>
      <c r="G66" s="163">
        <v>157</v>
      </c>
      <c r="H66" s="163">
        <v>156</v>
      </c>
      <c r="I66" s="163">
        <v>150</v>
      </c>
      <c r="J66" s="163">
        <v>153</v>
      </c>
      <c r="K66" s="163">
        <v>157</v>
      </c>
      <c r="L66" s="163">
        <v>168</v>
      </c>
      <c r="M66" s="164"/>
      <c r="N66" s="165">
        <f>SUM(E66:M66)</f>
        <v>1272</v>
      </c>
      <c r="O66" s="166">
        <f>MIN(E66:M66)</f>
        <v>150</v>
      </c>
      <c r="P66" s="167">
        <f>N66-O66</f>
        <v>1122</v>
      </c>
      <c r="Q66" s="19"/>
      <c r="S66" s="2"/>
      <c r="T66" s="8"/>
      <c r="U66" s="78"/>
      <c r="V66" s="22"/>
      <c r="W66" s="22"/>
      <c r="X66" s="12"/>
      <c r="Z66" s="79"/>
      <c r="AA66" s="80"/>
      <c r="AB66" s="81"/>
      <c r="AD66" s="17"/>
      <c r="AI66" s="13"/>
      <c r="AJ66" s="9"/>
      <c r="AR66" s="13"/>
      <c r="EK66" s="9"/>
    </row>
    <row r="67" spans="2:141" ht="16.5" customHeight="1">
      <c r="B67" s="63" t="s">
        <v>94</v>
      </c>
      <c r="C67" s="64" t="s">
        <v>97</v>
      </c>
      <c r="D67" s="65" t="s">
        <v>23</v>
      </c>
      <c r="E67" s="66">
        <v>164</v>
      </c>
      <c r="F67" s="66">
        <v>160</v>
      </c>
      <c r="G67" s="66">
        <v>148</v>
      </c>
      <c r="H67" s="66">
        <v>0</v>
      </c>
      <c r="I67" s="66">
        <v>165</v>
      </c>
      <c r="J67" s="66">
        <v>166</v>
      </c>
      <c r="K67" s="66">
        <v>162</v>
      </c>
      <c r="L67" s="66">
        <v>156</v>
      </c>
      <c r="M67" s="67"/>
      <c r="N67" s="68">
        <f>SUM(E67:M67)</f>
        <v>1121</v>
      </c>
      <c r="O67" s="69">
        <f>MIN(E67:M67)</f>
        <v>0</v>
      </c>
      <c r="P67" s="70">
        <f>N67-O67</f>
        <v>1121</v>
      </c>
      <c r="Q67" s="19"/>
      <c r="S67" s="2"/>
      <c r="T67" s="8"/>
      <c r="U67" s="78"/>
      <c r="V67" s="22"/>
      <c r="W67" s="22"/>
      <c r="X67" s="12"/>
      <c r="Z67" s="79"/>
      <c r="AA67" s="80"/>
      <c r="AB67" s="81"/>
      <c r="AI67" s="13"/>
      <c r="AJ67" s="9"/>
      <c r="AR67" s="13"/>
      <c r="EK67" s="9"/>
    </row>
    <row r="68" spans="2:141" ht="16.5" customHeight="1">
      <c r="B68" s="159" t="s">
        <v>96</v>
      </c>
      <c r="C68" s="168" t="s">
        <v>99</v>
      </c>
      <c r="D68" s="161" t="s">
        <v>84</v>
      </c>
      <c r="E68" s="163">
        <v>153</v>
      </c>
      <c r="F68" s="163">
        <v>168</v>
      </c>
      <c r="G68" s="163">
        <v>154</v>
      </c>
      <c r="H68" s="163">
        <v>171</v>
      </c>
      <c r="I68" s="163">
        <v>155</v>
      </c>
      <c r="J68" s="163">
        <v>155</v>
      </c>
      <c r="K68" s="163">
        <v>157</v>
      </c>
      <c r="L68" s="163">
        <v>159</v>
      </c>
      <c r="M68" s="164"/>
      <c r="N68" s="165">
        <f>SUM(E68:M68)</f>
        <v>1272</v>
      </c>
      <c r="O68" s="166">
        <f>MIN(E68:M68)</f>
        <v>153</v>
      </c>
      <c r="P68" s="167">
        <f>N68-O68</f>
        <v>1119</v>
      </c>
      <c r="Q68" s="19"/>
      <c r="S68" s="2"/>
      <c r="T68" s="8"/>
      <c r="U68" s="78"/>
      <c r="V68" s="22"/>
      <c r="W68" s="22"/>
      <c r="X68" s="39"/>
      <c r="Y68" s="39"/>
      <c r="Z68" s="79"/>
      <c r="AA68" s="80"/>
      <c r="AB68" s="81"/>
      <c r="AC68" s="39"/>
      <c r="AI68" s="13"/>
      <c r="AJ68" s="9"/>
      <c r="AR68" s="13"/>
      <c r="EK68" s="9"/>
    </row>
    <row r="69" spans="2:141" ht="16.5" customHeight="1">
      <c r="B69" s="63" t="s">
        <v>98</v>
      </c>
      <c r="C69" s="64" t="s">
        <v>101</v>
      </c>
      <c r="D69" s="65" t="s">
        <v>93</v>
      </c>
      <c r="E69" s="66">
        <v>165</v>
      </c>
      <c r="F69" s="72">
        <v>162</v>
      </c>
      <c r="G69" s="72">
        <v>170</v>
      </c>
      <c r="H69" s="72">
        <v>155</v>
      </c>
      <c r="I69" s="72">
        <v>159</v>
      </c>
      <c r="J69" s="72">
        <v>150</v>
      </c>
      <c r="K69" s="72">
        <v>148</v>
      </c>
      <c r="L69" s="72">
        <v>155</v>
      </c>
      <c r="M69" s="73"/>
      <c r="N69" s="68">
        <f>SUM(E69:M69)</f>
        <v>1264</v>
      </c>
      <c r="O69" s="69">
        <f>MIN(E69:M69)</f>
        <v>148</v>
      </c>
      <c r="P69" s="70">
        <f>N69-O69</f>
        <v>1116</v>
      </c>
      <c r="Q69" s="19"/>
      <c r="S69" s="2"/>
      <c r="T69" s="8"/>
      <c r="U69" s="78"/>
      <c r="V69" s="22"/>
      <c r="W69" s="22"/>
      <c r="X69" s="39"/>
      <c r="Y69" s="39"/>
      <c r="Z69" s="79"/>
      <c r="AA69" s="80"/>
      <c r="AB69" s="81"/>
      <c r="AI69" s="13"/>
      <c r="AJ69" s="9"/>
      <c r="AR69" s="13"/>
      <c r="EK69" s="9"/>
    </row>
    <row r="70" spans="2:141" ht="16.5" customHeight="1">
      <c r="B70" s="159" t="s">
        <v>100</v>
      </c>
      <c r="C70" s="168" t="s">
        <v>103</v>
      </c>
      <c r="D70" s="161" t="s">
        <v>23</v>
      </c>
      <c r="E70" s="163">
        <v>154</v>
      </c>
      <c r="F70" s="163">
        <v>158</v>
      </c>
      <c r="G70" s="163">
        <v>152</v>
      </c>
      <c r="H70" s="163">
        <v>163</v>
      </c>
      <c r="I70" s="163">
        <v>153</v>
      </c>
      <c r="J70" s="163">
        <v>157</v>
      </c>
      <c r="K70" s="163">
        <v>161</v>
      </c>
      <c r="L70" s="163">
        <v>167</v>
      </c>
      <c r="M70" s="164"/>
      <c r="N70" s="165">
        <f>SUM(E70:M70)</f>
        <v>1265</v>
      </c>
      <c r="O70" s="166">
        <f>MIN(E70:M70)</f>
        <v>152</v>
      </c>
      <c r="P70" s="167">
        <f>N70-O70</f>
        <v>1113</v>
      </c>
      <c r="Q70" s="19"/>
      <c r="S70" s="2"/>
      <c r="T70" s="8"/>
      <c r="U70" s="78"/>
      <c r="V70" s="22"/>
      <c r="W70" s="22"/>
      <c r="X70" s="12"/>
      <c r="Z70" s="79"/>
      <c r="AA70" s="80"/>
      <c r="AB70" s="81"/>
      <c r="AI70" s="13"/>
      <c r="AJ70" s="9"/>
      <c r="AR70" s="13"/>
      <c r="EK70" s="9"/>
    </row>
    <row r="71" spans="2:141" ht="16.5" customHeight="1">
      <c r="B71" s="63" t="s">
        <v>102</v>
      </c>
      <c r="C71" s="75" t="s">
        <v>60</v>
      </c>
      <c r="D71" s="65" t="s">
        <v>21</v>
      </c>
      <c r="E71" s="72">
        <v>173</v>
      </c>
      <c r="F71" s="66">
        <v>175</v>
      </c>
      <c r="G71" s="66">
        <v>0</v>
      </c>
      <c r="H71" s="66">
        <v>178</v>
      </c>
      <c r="I71" s="66">
        <v>177</v>
      </c>
      <c r="J71" s="66">
        <v>181</v>
      </c>
      <c r="K71" s="66">
        <v>175</v>
      </c>
      <c r="L71" s="158">
        <v>0</v>
      </c>
      <c r="M71" s="67"/>
      <c r="N71" s="68">
        <f>SUM(E71:M71)</f>
        <v>1059</v>
      </c>
      <c r="O71" s="69">
        <f>MIN(E71:M71)</f>
        <v>0</v>
      </c>
      <c r="P71" s="70">
        <f>N71-O71</f>
        <v>1059</v>
      </c>
      <c r="Q71" s="19"/>
      <c r="S71" s="2"/>
      <c r="T71" s="8"/>
      <c r="U71" s="78"/>
      <c r="V71" s="22"/>
      <c r="W71" s="22"/>
      <c r="X71" s="12"/>
      <c r="Z71" s="79"/>
      <c r="AA71" s="80"/>
      <c r="AB71" s="81"/>
      <c r="AI71" s="13"/>
      <c r="AJ71" s="9"/>
      <c r="AR71" s="13"/>
      <c r="EK71" s="9"/>
    </row>
    <row r="72" spans="2:141" ht="16.5" customHeight="1">
      <c r="B72" s="159" t="s">
        <v>104</v>
      </c>
      <c r="C72" s="160" t="s">
        <v>105</v>
      </c>
      <c r="D72" s="161" t="s">
        <v>93</v>
      </c>
      <c r="E72" s="162">
        <v>0</v>
      </c>
      <c r="F72" s="163">
        <v>162</v>
      </c>
      <c r="G72" s="163">
        <v>165</v>
      </c>
      <c r="H72" s="163">
        <v>0</v>
      </c>
      <c r="I72" s="163">
        <v>174</v>
      </c>
      <c r="J72" s="163">
        <v>169</v>
      </c>
      <c r="K72" s="163">
        <v>180</v>
      </c>
      <c r="L72" s="163">
        <v>167</v>
      </c>
      <c r="M72" s="164"/>
      <c r="N72" s="165">
        <f>SUM(E72:M72)</f>
        <v>1017</v>
      </c>
      <c r="O72" s="166">
        <f>MIN(E72:M72)</f>
        <v>0</v>
      </c>
      <c r="P72" s="167">
        <f>N72-O72</f>
        <v>1017</v>
      </c>
      <c r="Q72" s="19"/>
      <c r="S72" s="2"/>
      <c r="T72" s="8"/>
      <c r="U72" s="78"/>
      <c r="V72" s="22"/>
      <c r="W72" s="22"/>
      <c r="X72" s="12"/>
      <c r="Z72" s="79"/>
      <c r="AA72" s="81"/>
      <c r="AB72" s="81"/>
      <c r="AI72" s="13"/>
      <c r="AJ72" s="9"/>
      <c r="AR72" s="13"/>
      <c r="EK72" s="9"/>
    </row>
    <row r="73" spans="2:141" ht="16.5" customHeight="1">
      <c r="B73" s="63" t="s">
        <v>106</v>
      </c>
      <c r="C73" s="75" t="s">
        <v>107</v>
      </c>
      <c r="D73" s="65" t="s">
        <v>18</v>
      </c>
      <c r="E73" s="72">
        <v>134</v>
      </c>
      <c r="F73" s="66">
        <v>145</v>
      </c>
      <c r="G73" s="66">
        <v>141</v>
      </c>
      <c r="H73" s="66">
        <v>143</v>
      </c>
      <c r="I73" s="66">
        <v>140</v>
      </c>
      <c r="J73" s="66">
        <v>138</v>
      </c>
      <c r="K73" s="66">
        <v>140</v>
      </c>
      <c r="L73" s="66">
        <v>141</v>
      </c>
      <c r="M73" s="67"/>
      <c r="N73" s="68">
        <f>SUM(E73:M73)</f>
        <v>1122</v>
      </c>
      <c r="O73" s="69">
        <f>MIN(E73:M73)</f>
        <v>134</v>
      </c>
      <c r="P73" s="70">
        <f>N73-O73</f>
        <v>988</v>
      </c>
      <c r="Q73" s="19"/>
      <c r="S73" s="2"/>
      <c r="T73" s="8"/>
      <c r="U73" s="78"/>
      <c r="V73" s="22"/>
      <c r="W73" s="22"/>
      <c r="X73" s="12"/>
      <c r="AB73" s="9"/>
      <c r="AI73" s="13"/>
      <c r="AJ73" s="9"/>
      <c r="AR73" s="13"/>
      <c r="EK73" s="9"/>
    </row>
    <row r="74" spans="2:141" ht="16.5" customHeight="1">
      <c r="B74" s="159" t="s">
        <v>108</v>
      </c>
      <c r="C74" s="160" t="s">
        <v>109</v>
      </c>
      <c r="D74" s="161" t="s">
        <v>93</v>
      </c>
      <c r="E74" s="162">
        <v>145</v>
      </c>
      <c r="F74" s="163">
        <v>148</v>
      </c>
      <c r="G74" s="163">
        <v>151</v>
      </c>
      <c r="H74" s="163">
        <v>121</v>
      </c>
      <c r="I74" s="163">
        <v>145</v>
      </c>
      <c r="J74" s="163">
        <v>147</v>
      </c>
      <c r="K74" s="163">
        <v>0</v>
      </c>
      <c r="L74" s="163">
        <v>0</v>
      </c>
      <c r="M74" s="164"/>
      <c r="N74" s="165">
        <f>SUM(E74:M74)</f>
        <v>857</v>
      </c>
      <c r="O74" s="166">
        <f>MIN(E74:M74)</f>
        <v>0</v>
      </c>
      <c r="P74" s="167">
        <f>N74-O74</f>
        <v>857</v>
      </c>
      <c r="Q74" s="19"/>
      <c r="S74" s="2"/>
      <c r="T74" s="8"/>
      <c r="U74" s="78"/>
      <c r="V74" s="10"/>
      <c r="W74" s="11"/>
      <c r="X74" s="12"/>
      <c r="AB74" s="9"/>
      <c r="AI74" s="13"/>
      <c r="AJ74" s="9"/>
      <c r="AR74" s="13"/>
      <c r="EK74" s="9"/>
    </row>
    <row r="75" spans="2:141" ht="16.5" customHeight="1">
      <c r="B75" s="63" t="s">
        <v>110</v>
      </c>
      <c r="C75" s="75" t="s">
        <v>111</v>
      </c>
      <c r="D75" s="65" t="s">
        <v>21</v>
      </c>
      <c r="E75" s="72">
        <v>0</v>
      </c>
      <c r="F75" s="66">
        <v>0</v>
      </c>
      <c r="G75" s="66">
        <v>166</v>
      </c>
      <c r="H75" s="66">
        <v>172</v>
      </c>
      <c r="I75" s="66">
        <v>174</v>
      </c>
      <c r="J75" s="66">
        <v>0</v>
      </c>
      <c r="K75" s="66">
        <v>0</v>
      </c>
      <c r="L75" s="66">
        <v>182</v>
      </c>
      <c r="M75" s="67"/>
      <c r="N75" s="68">
        <f>SUM(E75:M75)</f>
        <v>694</v>
      </c>
      <c r="O75" s="69">
        <f>MIN(E75:M75)</f>
        <v>0</v>
      </c>
      <c r="P75" s="70">
        <f>N75-O75</f>
        <v>694</v>
      </c>
      <c r="Q75" s="19"/>
      <c r="S75" s="2"/>
      <c r="T75" s="8"/>
      <c r="U75" s="78"/>
      <c r="V75" s="10"/>
      <c r="W75" s="11"/>
      <c r="AB75" s="9"/>
      <c r="AI75" s="13"/>
      <c r="AJ75" s="9"/>
      <c r="AR75" s="13"/>
      <c r="EK75" s="9"/>
    </row>
    <row r="76" spans="2:141" ht="16.5" customHeight="1">
      <c r="B76" s="159" t="s">
        <v>112</v>
      </c>
      <c r="C76" s="160" t="s">
        <v>113</v>
      </c>
      <c r="D76" s="161" t="s">
        <v>22</v>
      </c>
      <c r="E76" s="162">
        <v>0</v>
      </c>
      <c r="F76" s="163">
        <v>0</v>
      </c>
      <c r="G76" s="163">
        <v>0</v>
      </c>
      <c r="H76" s="163">
        <v>0</v>
      </c>
      <c r="I76" s="163">
        <v>163</v>
      </c>
      <c r="J76" s="163">
        <v>162</v>
      </c>
      <c r="K76" s="163">
        <v>169</v>
      </c>
      <c r="L76" s="163">
        <v>0</v>
      </c>
      <c r="M76" s="164"/>
      <c r="N76" s="165">
        <f>SUM(E76:M76)</f>
        <v>494</v>
      </c>
      <c r="O76" s="166">
        <f>MIN(E76:M76)</f>
        <v>0</v>
      </c>
      <c r="P76" s="167">
        <f>N76-O76</f>
        <v>494</v>
      </c>
      <c r="Q76" s="19"/>
      <c r="S76" s="2"/>
      <c r="T76" s="8"/>
      <c r="U76" s="78"/>
      <c r="V76" s="10"/>
      <c r="W76" s="11"/>
      <c r="AB76" s="9"/>
      <c r="AI76" s="13"/>
      <c r="AJ76" s="9"/>
      <c r="AR76" s="13"/>
      <c r="EK76" s="9"/>
    </row>
    <row r="77" spans="2:141" ht="16.5" customHeight="1">
      <c r="B77" s="63" t="s">
        <v>114</v>
      </c>
      <c r="C77" s="64" t="s">
        <v>115</v>
      </c>
      <c r="D77" s="65" t="s">
        <v>58</v>
      </c>
      <c r="E77" s="66">
        <v>158</v>
      </c>
      <c r="F77" s="66">
        <v>157</v>
      </c>
      <c r="G77" s="66">
        <v>142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7"/>
      <c r="N77" s="68">
        <f>SUM(E77:M77)</f>
        <v>457</v>
      </c>
      <c r="O77" s="69">
        <f>MIN(E77:M77)</f>
        <v>0</v>
      </c>
      <c r="P77" s="70">
        <f>N77-O77</f>
        <v>457</v>
      </c>
      <c r="Q77" s="19"/>
      <c r="S77" s="2"/>
      <c r="T77" s="8"/>
      <c r="U77" s="78"/>
      <c r="V77" s="10"/>
      <c r="W77" s="11"/>
      <c r="X77" s="12"/>
      <c r="AB77" s="9"/>
      <c r="AI77" s="13"/>
      <c r="AJ77" s="9"/>
      <c r="AR77" s="13"/>
      <c r="EK77" s="9"/>
    </row>
    <row r="78" spans="2:141" ht="16.5" customHeight="1">
      <c r="B78" s="159" t="s">
        <v>116</v>
      </c>
      <c r="C78" s="168" t="s">
        <v>117</v>
      </c>
      <c r="D78" s="161" t="s">
        <v>24</v>
      </c>
      <c r="E78" s="163">
        <v>145</v>
      </c>
      <c r="F78" s="162">
        <v>155</v>
      </c>
      <c r="G78" s="162">
        <v>0</v>
      </c>
      <c r="H78" s="162">
        <v>0</v>
      </c>
      <c r="I78" s="162">
        <v>0</v>
      </c>
      <c r="J78" s="162">
        <v>155</v>
      </c>
      <c r="K78" s="162">
        <v>0</v>
      </c>
      <c r="L78" s="162">
        <v>0</v>
      </c>
      <c r="M78" s="170"/>
      <c r="N78" s="165">
        <f>SUM(E78:M78)</f>
        <v>455</v>
      </c>
      <c r="O78" s="166">
        <f>MIN(E78:M78)</f>
        <v>0</v>
      </c>
      <c r="P78" s="167">
        <f>N78-O78</f>
        <v>455</v>
      </c>
      <c r="Q78" s="19"/>
      <c r="S78" s="2"/>
      <c r="T78" s="8"/>
      <c r="U78" s="78"/>
      <c r="V78" s="10"/>
      <c r="W78" s="11"/>
      <c r="X78" s="12"/>
      <c r="AB78" s="9"/>
      <c r="AI78" s="13"/>
      <c r="AJ78" s="9"/>
      <c r="AR78" s="13"/>
      <c r="EK78" s="9"/>
    </row>
    <row r="79" spans="2:141" ht="16.5" customHeight="1">
      <c r="B79" s="63" t="s">
        <v>118</v>
      </c>
      <c r="C79" s="75" t="s">
        <v>119</v>
      </c>
      <c r="D79" s="65" t="s">
        <v>23</v>
      </c>
      <c r="E79" s="72">
        <v>0</v>
      </c>
      <c r="F79" s="66">
        <v>0</v>
      </c>
      <c r="G79" s="66">
        <v>0</v>
      </c>
      <c r="H79" s="66">
        <v>131</v>
      </c>
      <c r="I79" s="66">
        <v>0</v>
      </c>
      <c r="J79" s="66">
        <v>151</v>
      </c>
      <c r="K79" s="66">
        <v>140</v>
      </c>
      <c r="L79" s="66">
        <v>0</v>
      </c>
      <c r="M79" s="67"/>
      <c r="N79" s="68">
        <f>SUM(E79:M79)</f>
        <v>422</v>
      </c>
      <c r="O79" s="69">
        <f>MIN(E79:M79)</f>
        <v>0</v>
      </c>
      <c r="P79" s="70">
        <f>N79-O79</f>
        <v>422</v>
      </c>
      <c r="Q79" s="19"/>
      <c r="S79" s="2"/>
      <c r="T79" s="8"/>
      <c r="U79" s="78"/>
      <c r="V79" s="10"/>
      <c r="W79" s="11"/>
      <c r="X79" s="12"/>
      <c r="AB79" s="9"/>
      <c r="AI79" s="13"/>
      <c r="AJ79" s="9"/>
      <c r="AR79" s="13"/>
      <c r="EK79" s="9"/>
    </row>
    <row r="80" spans="2:141" ht="16.5" customHeight="1">
      <c r="B80" s="159" t="s">
        <v>120</v>
      </c>
      <c r="C80" s="160" t="s">
        <v>121</v>
      </c>
      <c r="D80" s="161" t="s">
        <v>93</v>
      </c>
      <c r="E80" s="162">
        <v>0</v>
      </c>
      <c r="F80" s="163">
        <v>0</v>
      </c>
      <c r="G80" s="163">
        <v>0</v>
      </c>
      <c r="H80" s="163">
        <v>157</v>
      </c>
      <c r="I80" s="163">
        <v>0</v>
      </c>
      <c r="J80" s="163">
        <v>0</v>
      </c>
      <c r="K80" s="163">
        <v>0</v>
      </c>
      <c r="L80" s="163">
        <v>168</v>
      </c>
      <c r="M80" s="164"/>
      <c r="N80" s="165">
        <f>SUM(E80:M80)</f>
        <v>325</v>
      </c>
      <c r="O80" s="166">
        <f>MIN(E80:M80)</f>
        <v>0</v>
      </c>
      <c r="P80" s="167">
        <f>N80-O80</f>
        <v>325</v>
      </c>
      <c r="Q80" s="19"/>
      <c r="S80" s="2"/>
      <c r="T80" s="8"/>
      <c r="U80" s="78"/>
      <c r="V80" s="10"/>
      <c r="W80" s="11"/>
      <c r="X80" s="12"/>
      <c r="AB80" s="9"/>
      <c r="AI80" s="13"/>
      <c r="AJ80" s="9"/>
      <c r="AR80" s="13"/>
      <c r="EK80" s="9"/>
    </row>
    <row r="81" spans="2:141" ht="16.5" customHeight="1">
      <c r="B81" s="63" t="s">
        <v>122</v>
      </c>
      <c r="C81" s="64" t="s">
        <v>123</v>
      </c>
      <c r="D81" s="65" t="s">
        <v>22</v>
      </c>
      <c r="E81" s="66">
        <v>170</v>
      </c>
      <c r="F81" s="66">
        <v>153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7"/>
      <c r="N81" s="68">
        <f>SUM(E81:M81)</f>
        <v>323</v>
      </c>
      <c r="O81" s="69">
        <f>MIN(E81:M81)</f>
        <v>0</v>
      </c>
      <c r="P81" s="70">
        <f>N81-O81</f>
        <v>323</v>
      </c>
      <c r="Q81" s="19"/>
      <c r="S81" s="2"/>
      <c r="T81" s="8"/>
      <c r="U81" s="78"/>
      <c r="V81" s="10"/>
      <c r="W81" s="11"/>
      <c r="X81" s="12"/>
      <c r="AB81" s="9"/>
      <c r="AI81" s="13"/>
      <c r="AJ81" s="9"/>
      <c r="AR81" s="13"/>
      <c r="EK81" s="9"/>
    </row>
    <row r="82" spans="2:141" ht="16.5" customHeight="1">
      <c r="B82" s="159" t="s">
        <v>124</v>
      </c>
      <c r="C82" s="168" t="s">
        <v>125</v>
      </c>
      <c r="D82" s="161" t="s">
        <v>24</v>
      </c>
      <c r="E82" s="163">
        <v>0</v>
      </c>
      <c r="F82" s="163">
        <v>171</v>
      </c>
      <c r="G82" s="163">
        <v>0</v>
      </c>
      <c r="H82" s="163">
        <v>0</v>
      </c>
      <c r="I82" s="163">
        <v>0</v>
      </c>
      <c r="J82" s="163">
        <v>0</v>
      </c>
      <c r="K82" s="163">
        <v>0</v>
      </c>
      <c r="L82" s="163">
        <v>0</v>
      </c>
      <c r="M82" s="164"/>
      <c r="N82" s="165">
        <f>SUM(E82:M82)</f>
        <v>171</v>
      </c>
      <c r="O82" s="166">
        <f>MIN(E82:M82)</f>
        <v>0</v>
      </c>
      <c r="P82" s="167">
        <f>N82-O82</f>
        <v>171</v>
      </c>
      <c r="Q82" s="19"/>
      <c r="S82" s="2"/>
      <c r="T82" s="8"/>
      <c r="U82" s="78"/>
      <c r="V82" s="10"/>
      <c r="W82" s="11"/>
      <c r="X82" s="12"/>
      <c r="AB82" s="9"/>
      <c r="AI82" s="13"/>
      <c r="AJ82" s="9"/>
      <c r="AR82" s="13"/>
      <c r="EK82" s="9"/>
    </row>
    <row r="83" spans="2:141" ht="16.5" customHeight="1">
      <c r="B83" s="63" t="s">
        <v>126</v>
      </c>
      <c r="C83" s="75" t="s">
        <v>127</v>
      </c>
      <c r="D83" s="65" t="s">
        <v>52</v>
      </c>
      <c r="E83" s="72">
        <v>0</v>
      </c>
      <c r="F83" s="66">
        <v>0</v>
      </c>
      <c r="G83" s="66">
        <v>165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7"/>
      <c r="N83" s="68">
        <f>SUM(E83:M83)</f>
        <v>165</v>
      </c>
      <c r="O83" s="69">
        <f>MIN(E83:M83)</f>
        <v>0</v>
      </c>
      <c r="P83" s="70">
        <f>N83-O83</f>
        <v>165</v>
      </c>
      <c r="Q83" s="19"/>
      <c r="S83" s="2"/>
      <c r="T83" s="8"/>
      <c r="U83" s="78"/>
      <c r="V83" s="10"/>
      <c r="W83" s="11"/>
      <c r="X83" s="12"/>
      <c r="AB83" s="9"/>
      <c r="AI83" s="13"/>
      <c r="AJ83" s="9"/>
      <c r="AR83" s="13"/>
      <c r="EK83" s="9"/>
    </row>
    <row r="84" spans="2:141" ht="16.5" customHeight="1">
      <c r="B84" s="188" t="s">
        <v>128</v>
      </c>
      <c r="C84" s="189" t="s">
        <v>129</v>
      </c>
      <c r="D84" s="190" t="s">
        <v>24</v>
      </c>
      <c r="E84" s="191">
        <v>0</v>
      </c>
      <c r="F84" s="192">
        <v>0</v>
      </c>
      <c r="G84" s="192">
        <v>0</v>
      </c>
      <c r="H84" s="192">
        <v>0</v>
      </c>
      <c r="I84" s="192">
        <v>163</v>
      </c>
      <c r="J84" s="192">
        <v>0</v>
      </c>
      <c r="K84" s="192">
        <v>0</v>
      </c>
      <c r="L84" s="192">
        <v>0</v>
      </c>
      <c r="M84" s="193"/>
      <c r="N84" s="194">
        <f>SUM(E84:M84)</f>
        <v>163</v>
      </c>
      <c r="O84" s="195">
        <f>MIN(E84:M84)</f>
        <v>0</v>
      </c>
      <c r="P84" s="196">
        <f>N84-O84</f>
        <v>163</v>
      </c>
      <c r="Q84" s="19"/>
      <c r="S84" s="2"/>
      <c r="T84" s="8"/>
      <c r="U84" s="78"/>
      <c r="V84" s="10"/>
      <c r="W84" s="11"/>
      <c r="X84" s="12"/>
      <c r="AB84" s="9"/>
      <c r="AI84" s="13"/>
      <c r="AJ84" s="9"/>
      <c r="AR84" s="13"/>
      <c r="EK84" s="9"/>
    </row>
    <row r="85" spans="2:141" ht="16.5" customHeight="1">
      <c r="B85" s="82"/>
      <c r="C85" s="83"/>
      <c r="D85" s="84"/>
      <c r="E85" s="85"/>
      <c r="F85" s="39"/>
      <c r="G85" s="39"/>
      <c r="H85" s="39"/>
      <c r="I85" s="39"/>
      <c r="J85" s="39"/>
      <c r="K85" s="39"/>
      <c r="L85" s="39"/>
      <c r="M85" s="39"/>
      <c r="N85" s="86"/>
      <c r="O85" s="87"/>
      <c r="P85" s="88"/>
      <c r="Q85" s="19"/>
      <c r="S85" s="2"/>
      <c r="T85" s="8"/>
      <c r="U85" s="78"/>
      <c r="V85" s="10"/>
      <c r="W85" s="11"/>
      <c r="X85" s="12"/>
      <c r="AB85" s="9"/>
      <c r="AI85" s="13"/>
      <c r="AJ85" s="9"/>
      <c r="AR85" s="13"/>
      <c r="EK85" s="9"/>
    </row>
    <row r="86" spans="2:141" s="89" customFormat="1" ht="15" customHeight="1">
      <c r="B86" s="82"/>
      <c r="C86" s="83"/>
      <c r="D86" s="84"/>
      <c r="E86" s="85"/>
      <c r="F86" s="85"/>
      <c r="G86" s="85"/>
      <c r="H86" s="85"/>
      <c r="I86" s="85"/>
      <c r="J86" s="85"/>
      <c r="K86" s="85"/>
      <c r="L86" s="85"/>
      <c r="M86" s="85"/>
      <c r="N86" s="86"/>
      <c r="O86" s="87"/>
      <c r="P86" s="88"/>
      <c r="Q86" s="19"/>
      <c r="R86" s="8"/>
      <c r="S86" s="8"/>
      <c r="T86" s="8"/>
      <c r="U86" s="78"/>
      <c r="V86" s="10"/>
      <c r="W86" s="11"/>
      <c r="X86" s="12"/>
      <c r="Y86" s="9"/>
      <c r="Z86" s="9"/>
      <c r="AA86" s="9"/>
      <c r="AB86" s="9"/>
      <c r="AC86" s="13"/>
      <c r="AD86" s="13"/>
      <c r="AE86" s="13"/>
      <c r="AF86" s="13"/>
      <c r="AG86" s="13"/>
      <c r="AH86" s="13"/>
      <c r="AI86" s="13"/>
      <c r="AJ86" s="9"/>
      <c r="AK86" s="13"/>
      <c r="AL86" s="13"/>
      <c r="AM86" s="13"/>
      <c r="AN86" s="13"/>
      <c r="AO86" s="13"/>
      <c r="AP86" s="13"/>
      <c r="AQ86" s="13"/>
      <c r="AR86" s="13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</row>
    <row r="87" spans="2:141" ht="15" customHeight="1">
      <c r="B87" s="82"/>
      <c r="C87" s="83"/>
      <c r="D87" s="84"/>
      <c r="E87" s="85"/>
      <c r="F87" s="85"/>
      <c r="G87" s="85"/>
      <c r="H87" s="85"/>
      <c r="I87" s="85"/>
      <c r="J87" s="85"/>
      <c r="K87" s="85"/>
      <c r="L87" s="85"/>
      <c r="M87" s="85"/>
      <c r="N87" s="86"/>
      <c r="O87" s="87"/>
      <c r="P87" s="88"/>
      <c r="Q87" s="19"/>
      <c r="S87" s="2"/>
      <c r="T87" s="8"/>
      <c r="U87" s="78"/>
      <c r="V87" s="10"/>
      <c r="W87" s="11"/>
      <c r="X87" s="12"/>
      <c r="AB87" s="9"/>
      <c r="AI87" s="13"/>
      <c r="AJ87" s="9"/>
      <c r="AR87" s="13"/>
      <c r="EK87" s="9"/>
    </row>
    <row r="88" spans="2:141" ht="15" customHeight="1">
      <c r="B88" s="82"/>
      <c r="C88" s="90"/>
      <c r="D88" s="84"/>
      <c r="E88" s="39"/>
      <c r="F88" s="85"/>
      <c r="G88" s="85"/>
      <c r="H88" s="85"/>
      <c r="I88" s="85"/>
      <c r="J88" s="85"/>
      <c r="K88" s="85"/>
      <c r="L88" s="85"/>
      <c r="M88" s="85"/>
      <c r="N88" s="86"/>
      <c r="O88" s="87"/>
      <c r="P88" s="88"/>
      <c r="Q88" s="19"/>
      <c r="S88" s="2"/>
      <c r="T88" s="8"/>
      <c r="U88" s="9"/>
      <c r="V88" s="10"/>
      <c r="W88" s="11"/>
      <c r="X88" s="12"/>
      <c r="AB88" s="9"/>
      <c r="AI88" s="13"/>
      <c r="AJ88" s="9"/>
      <c r="AR88" s="13"/>
      <c r="EK88" s="9"/>
    </row>
    <row r="89" spans="2:141" ht="15" customHeight="1">
      <c r="B89" s="82"/>
      <c r="C89" s="90"/>
      <c r="D89" s="84"/>
      <c r="E89" s="39"/>
      <c r="F89" s="85"/>
      <c r="G89" s="85"/>
      <c r="H89" s="85"/>
      <c r="I89" s="85"/>
      <c r="J89" s="85"/>
      <c r="K89" s="85"/>
      <c r="L89" s="85"/>
      <c r="M89" s="85"/>
      <c r="N89" s="86"/>
      <c r="O89" s="87"/>
      <c r="P89" s="88"/>
      <c r="Q89" s="19"/>
      <c r="S89" s="2"/>
      <c r="T89" s="8"/>
      <c r="U89" s="9"/>
      <c r="V89" s="10"/>
      <c r="W89" s="11"/>
      <c r="X89" s="12"/>
      <c r="AB89" s="9"/>
      <c r="AI89" s="13"/>
      <c r="AJ89" s="9"/>
      <c r="AR89" s="13"/>
      <c r="EK89" s="9"/>
    </row>
    <row r="90" spans="2:141" ht="15" customHeight="1">
      <c r="B90" s="82"/>
      <c r="C90" s="83"/>
      <c r="D90" s="84"/>
      <c r="E90" s="85"/>
      <c r="F90" s="85"/>
      <c r="G90" s="85"/>
      <c r="H90" s="85"/>
      <c r="I90" s="85"/>
      <c r="J90" s="85"/>
      <c r="K90" s="85"/>
      <c r="L90" s="85"/>
      <c r="M90" s="85"/>
      <c r="N90" s="86"/>
      <c r="O90" s="87"/>
      <c r="P90" s="88"/>
      <c r="Q90" s="19"/>
      <c r="S90" s="2"/>
      <c r="T90" s="8"/>
      <c r="U90" s="9"/>
      <c r="V90" s="10"/>
      <c r="W90" s="11"/>
      <c r="X90" s="12"/>
      <c r="AB90" s="9"/>
      <c r="AI90" s="13"/>
      <c r="AJ90" s="9"/>
      <c r="AR90" s="13"/>
      <c r="EK90" s="9"/>
    </row>
    <row r="91" spans="2:141" ht="15" customHeight="1">
      <c r="B91" s="82"/>
      <c r="C91" s="83"/>
      <c r="D91" s="84"/>
      <c r="E91" s="85"/>
      <c r="F91" s="85"/>
      <c r="G91" s="85"/>
      <c r="H91" s="85"/>
      <c r="I91" s="85"/>
      <c r="J91" s="85"/>
      <c r="K91" s="85"/>
      <c r="L91" s="85"/>
      <c r="M91" s="85"/>
      <c r="N91" s="86"/>
      <c r="O91" s="87"/>
      <c r="P91" s="88"/>
      <c r="Q91" s="19"/>
      <c r="S91" s="2"/>
      <c r="T91" s="8"/>
      <c r="U91" s="9"/>
      <c r="V91" s="10"/>
      <c r="W91" s="11"/>
      <c r="X91" s="12"/>
      <c r="AB91" s="9"/>
      <c r="AI91" s="13"/>
      <c r="AJ91" s="9"/>
      <c r="AR91" s="13"/>
      <c r="EK91" s="9"/>
    </row>
    <row r="92" spans="2:141" ht="15" customHeight="1">
      <c r="B92" s="82"/>
      <c r="C92" s="83"/>
      <c r="D92" s="84"/>
      <c r="E92" s="85"/>
      <c r="F92" s="85"/>
      <c r="G92" s="85"/>
      <c r="H92" s="85"/>
      <c r="I92" s="85"/>
      <c r="J92" s="85"/>
      <c r="K92" s="85"/>
      <c r="L92" s="85"/>
      <c r="M92" s="85"/>
      <c r="N92" s="86"/>
      <c r="O92" s="87"/>
      <c r="P92" s="88"/>
      <c r="Q92" s="19"/>
      <c r="S92" s="2"/>
      <c r="T92" s="8"/>
      <c r="U92" s="9"/>
      <c r="V92" s="10"/>
      <c r="W92" s="11"/>
      <c r="X92" s="12"/>
      <c r="AB92" s="9"/>
      <c r="AI92" s="13"/>
      <c r="AJ92" s="9"/>
      <c r="AR92" s="13"/>
      <c r="EK92" s="9"/>
    </row>
    <row r="93" spans="2:141" ht="15" customHeight="1">
      <c r="B93" s="82"/>
      <c r="C93" s="91"/>
      <c r="D93" s="78"/>
      <c r="E93" s="39"/>
      <c r="F93" s="39"/>
      <c r="G93" s="39"/>
      <c r="H93" s="39"/>
      <c r="I93" s="39"/>
      <c r="J93" s="39"/>
      <c r="K93" s="39"/>
      <c r="L93" s="39"/>
      <c r="M93" s="39"/>
      <c r="N93" s="86"/>
      <c r="O93" s="87"/>
      <c r="P93" s="88"/>
      <c r="Q93" s="19"/>
      <c r="S93" s="2"/>
      <c r="T93" s="8"/>
      <c r="U93" s="9"/>
      <c r="V93" s="10"/>
      <c r="W93" s="11"/>
      <c r="X93" s="12"/>
      <c r="AB93" s="9"/>
      <c r="AI93" s="13"/>
      <c r="AJ93" s="9"/>
      <c r="AR93" s="13"/>
      <c r="EK93" s="9"/>
    </row>
    <row r="94" spans="2:142" ht="15" customHeight="1">
      <c r="B94" s="82"/>
      <c r="C94" s="83"/>
      <c r="D94" s="84"/>
      <c r="E94" s="85"/>
      <c r="F94" s="85"/>
      <c r="G94" s="85"/>
      <c r="H94" s="85"/>
      <c r="I94" s="85"/>
      <c r="J94" s="85"/>
      <c r="K94" s="85"/>
      <c r="L94" s="85"/>
      <c r="M94" s="85"/>
      <c r="N94" s="86"/>
      <c r="O94" s="87"/>
      <c r="P94" s="88"/>
      <c r="Q94" s="92"/>
      <c r="R94" s="8"/>
      <c r="S94" s="2"/>
      <c r="T94" s="2"/>
      <c r="U94" s="8"/>
      <c r="V94" s="9"/>
      <c r="W94" s="10"/>
      <c r="X94" s="11"/>
      <c r="Y94" s="12"/>
      <c r="AB94" s="9"/>
      <c r="AC94" s="9"/>
      <c r="AI94" s="13"/>
      <c r="AK94" s="9"/>
      <c r="AR94" s="13"/>
      <c r="AS94" s="13"/>
      <c r="EK94" s="9"/>
      <c r="EL94" s="9"/>
    </row>
    <row r="95" spans="2:142" ht="15" customHeight="1">
      <c r="B95" s="82"/>
      <c r="C95" s="83"/>
      <c r="D95" s="84"/>
      <c r="E95" s="85"/>
      <c r="F95" s="85"/>
      <c r="G95" s="85"/>
      <c r="H95" s="85"/>
      <c r="I95" s="85"/>
      <c r="J95" s="85"/>
      <c r="K95" s="85"/>
      <c r="L95" s="85"/>
      <c r="M95" s="85"/>
      <c r="N95" s="86"/>
      <c r="O95" s="87"/>
      <c r="P95" s="88"/>
      <c r="Q95" s="92"/>
      <c r="R95" s="8"/>
      <c r="S95" s="2"/>
      <c r="T95" s="2"/>
      <c r="U95" s="8"/>
      <c r="V95" s="9"/>
      <c r="W95" s="10"/>
      <c r="X95" s="11"/>
      <c r="Y95" s="12"/>
      <c r="AB95" s="9"/>
      <c r="AC95" s="9"/>
      <c r="AI95" s="13"/>
      <c r="AK95" s="9"/>
      <c r="AR95" s="13"/>
      <c r="AS95" s="13"/>
      <c r="EK95" s="9"/>
      <c r="EL95" s="9"/>
    </row>
    <row r="96" spans="2:142" ht="15" customHeight="1">
      <c r="B96" s="82"/>
      <c r="C96" s="83"/>
      <c r="D96" s="84"/>
      <c r="E96" s="85"/>
      <c r="F96" s="85"/>
      <c r="G96" s="85"/>
      <c r="H96" s="85"/>
      <c r="I96" s="85"/>
      <c r="J96" s="85"/>
      <c r="K96" s="85"/>
      <c r="L96" s="85"/>
      <c r="M96" s="85"/>
      <c r="N96" s="86"/>
      <c r="O96" s="87"/>
      <c r="P96" s="88"/>
      <c r="Q96" s="92"/>
      <c r="R96" s="8"/>
      <c r="S96" s="2"/>
      <c r="T96" s="2"/>
      <c r="U96" s="8"/>
      <c r="V96" s="9"/>
      <c r="W96" s="10"/>
      <c r="X96" s="11"/>
      <c r="Y96" s="12"/>
      <c r="AB96" s="9"/>
      <c r="AC96" s="9"/>
      <c r="AI96" s="13"/>
      <c r="AK96" s="9"/>
      <c r="AR96" s="13"/>
      <c r="AS96" s="13"/>
      <c r="EK96" s="9"/>
      <c r="EL96" s="9"/>
    </row>
    <row r="97" spans="2:142" ht="15" customHeight="1">
      <c r="B97" s="82"/>
      <c r="C97" s="83"/>
      <c r="D97" s="84"/>
      <c r="E97" s="85"/>
      <c r="F97" s="85"/>
      <c r="G97" s="85"/>
      <c r="H97" s="85"/>
      <c r="I97" s="85"/>
      <c r="J97" s="85"/>
      <c r="K97" s="85"/>
      <c r="L97" s="85"/>
      <c r="M97" s="85"/>
      <c r="N97" s="86"/>
      <c r="O97" s="87"/>
      <c r="P97" s="88"/>
      <c r="Q97" s="92"/>
      <c r="R97" s="8"/>
      <c r="S97" s="2"/>
      <c r="T97" s="2"/>
      <c r="U97" s="8"/>
      <c r="V97" s="78"/>
      <c r="X97" s="51"/>
      <c r="Y97" s="12"/>
      <c r="AB97" s="9"/>
      <c r="AC97" s="9"/>
      <c r="AI97" s="13"/>
      <c r="AK97" s="9"/>
      <c r="AR97" s="13"/>
      <c r="AS97" s="13"/>
      <c r="EK97" s="9"/>
      <c r="EL97" s="9"/>
    </row>
    <row r="98" spans="2:142" ht="15" customHeight="1">
      <c r="B98" s="82"/>
      <c r="C98" s="83"/>
      <c r="D98" s="84"/>
      <c r="E98" s="85"/>
      <c r="F98" s="85"/>
      <c r="G98" s="85"/>
      <c r="H98" s="85"/>
      <c r="I98" s="85"/>
      <c r="J98" s="85"/>
      <c r="K98" s="85"/>
      <c r="L98" s="85"/>
      <c r="M98" s="85"/>
      <c r="N98" s="86"/>
      <c r="O98" s="87"/>
      <c r="P98" s="88"/>
      <c r="Q98" s="92"/>
      <c r="R98" s="8"/>
      <c r="S98" s="2"/>
      <c r="T98" s="2"/>
      <c r="U98" s="8"/>
      <c r="V98" s="78"/>
      <c r="X98" s="51"/>
      <c r="Y98" s="12"/>
      <c r="AB98" s="9"/>
      <c r="AC98" s="9"/>
      <c r="AI98" s="13"/>
      <c r="AK98" s="9"/>
      <c r="AR98" s="13"/>
      <c r="AS98" s="13"/>
      <c r="EK98" s="9"/>
      <c r="EL98" s="9"/>
    </row>
    <row r="99" spans="1:142" ht="15" customHeight="1">
      <c r="A99" s="89"/>
      <c r="B99" s="82"/>
      <c r="C99" s="83"/>
      <c r="D99" s="84"/>
      <c r="E99" s="85"/>
      <c r="F99" s="85"/>
      <c r="G99" s="85"/>
      <c r="H99" s="85"/>
      <c r="I99" s="85"/>
      <c r="J99" s="85"/>
      <c r="K99" s="85"/>
      <c r="L99" s="85"/>
      <c r="M99" s="85"/>
      <c r="N99" s="86"/>
      <c r="O99" s="87"/>
      <c r="P99" s="88"/>
      <c r="Q99" s="92"/>
      <c r="R99" s="8"/>
      <c r="T99" s="2"/>
      <c r="U99" s="8"/>
      <c r="V99" s="9"/>
      <c r="W99" s="10"/>
      <c r="X99" s="11"/>
      <c r="Y99" s="12"/>
      <c r="AB99" s="9"/>
      <c r="AC99" s="9"/>
      <c r="AI99" s="13"/>
      <c r="AK99" s="9"/>
      <c r="AR99" s="13"/>
      <c r="AS99" s="13"/>
      <c r="EK99" s="9"/>
      <c r="EL99" s="9"/>
    </row>
    <row r="100" spans="1:142" ht="15" customHeight="1">
      <c r="A100" s="89"/>
      <c r="B100" s="82"/>
      <c r="C100" s="91"/>
      <c r="D100" s="78"/>
      <c r="E100" s="39"/>
      <c r="F100" s="39"/>
      <c r="G100" s="39"/>
      <c r="H100" s="39"/>
      <c r="I100" s="39"/>
      <c r="J100" s="39"/>
      <c r="K100" s="39"/>
      <c r="L100" s="39"/>
      <c r="M100" s="39"/>
      <c r="N100" s="86"/>
      <c r="O100" s="87"/>
      <c r="P100" s="88"/>
      <c r="Q100" s="92"/>
      <c r="R100" s="8"/>
      <c r="T100" s="2"/>
      <c r="U100" s="8"/>
      <c r="V100" s="9"/>
      <c r="W100" s="10"/>
      <c r="X100" s="11"/>
      <c r="Y100" s="12"/>
      <c r="AB100" s="9"/>
      <c r="AC100" s="9"/>
      <c r="AI100" s="13"/>
      <c r="AK100" s="9"/>
      <c r="AR100" s="13"/>
      <c r="AS100" s="13"/>
      <c r="EK100" s="9"/>
      <c r="EL100" s="9"/>
    </row>
    <row r="101" spans="1:142" ht="15" customHeight="1">
      <c r="A101" s="89"/>
      <c r="B101" s="21"/>
      <c r="C101" s="93"/>
      <c r="D101" s="94"/>
      <c r="E101" s="8"/>
      <c r="F101" s="8"/>
      <c r="G101" s="8"/>
      <c r="H101" s="8"/>
      <c r="I101" s="8"/>
      <c r="J101" s="8"/>
      <c r="K101" s="8"/>
      <c r="L101" s="78"/>
      <c r="M101" s="8"/>
      <c r="N101" s="7"/>
      <c r="O101" s="92"/>
      <c r="Q101" s="92"/>
      <c r="R101" s="8"/>
      <c r="T101" s="2"/>
      <c r="U101" s="8"/>
      <c r="V101" s="9"/>
      <c r="W101" s="10"/>
      <c r="X101" s="11"/>
      <c r="Y101" s="12"/>
      <c r="AB101" s="9"/>
      <c r="AC101" s="9"/>
      <c r="AI101" s="13"/>
      <c r="AK101" s="9"/>
      <c r="AR101" s="13"/>
      <c r="AS101" s="13"/>
      <c r="EK101" s="9"/>
      <c r="EL101" s="9"/>
    </row>
    <row r="102" spans="1:21" ht="12" customHeight="1">
      <c r="A102" s="89"/>
      <c r="B102" s="7"/>
      <c r="C102" s="95"/>
      <c r="O102" s="92"/>
      <c r="Q102" s="8"/>
      <c r="T102" s="78"/>
      <c r="U102" s="12"/>
    </row>
    <row r="103" spans="2:22" ht="9.75" customHeight="1">
      <c r="B103" s="96"/>
      <c r="C103" s="97"/>
      <c r="D103" s="98"/>
      <c r="E103" s="84"/>
      <c r="F103" s="84"/>
      <c r="G103" s="84"/>
      <c r="H103" s="84"/>
      <c r="I103" s="84"/>
      <c r="J103" s="84"/>
      <c r="K103" s="84"/>
      <c r="L103" s="84"/>
      <c r="M103" s="99"/>
      <c r="N103" s="100"/>
      <c r="O103" s="92"/>
      <c r="T103" s="78"/>
      <c r="U103" s="12"/>
      <c r="V103" s="9"/>
    </row>
    <row r="104" spans="2:15" ht="11.25" customHeight="1">
      <c r="B104" s="78"/>
      <c r="C104" s="101"/>
      <c r="D104" s="98"/>
      <c r="E104" s="84"/>
      <c r="F104" s="84"/>
      <c r="G104" s="84"/>
      <c r="H104" s="84"/>
      <c r="I104" s="84"/>
      <c r="J104" s="84"/>
      <c r="K104" s="84"/>
      <c r="L104" s="84"/>
      <c r="M104" s="99"/>
      <c r="N104" s="100"/>
      <c r="O104" s="92"/>
    </row>
    <row r="105" spans="2:15" ht="10.5" customHeight="1">
      <c r="B105" s="8"/>
      <c r="C105" s="102"/>
      <c r="D105" s="94"/>
      <c r="E105" s="8"/>
      <c r="F105" s="8"/>
      <c r="G105" s="8"/>
      <c r="H105" s="8"/>
      <c r="I105" s="8"/>
      <c r="J105" s="8"/>
      <c r="K105" s="8"/>
      <c r="L105" s="84"/>
      <c r="M105" s="8"/>
      <c r="N105" s="100"/>
      <c r="O105" s="92"/>
    </row>
    <row r="106" spans="2:21" ht="11.25">
      <c r="B106" s="103"/>
      <c r="C106" s="101"/>
      <c r="D106" s="98"/>
      <c r="E106" s="84"/>
      <c r="F106" s="84"/>
      <c r="G106" s="84"/>
      <c r="H106" s="84"/>
      <c r="I106" s="84"/>
      <c r="J106" s="84"/>
      <c r="K106" s="84"/>
      <c r="L106" s="84"/>
      <c r="M106" s="99"/>
      <c r="N106" s="100"/>
      <c r="O106" s="92"/>
      <c r="T106" s="78"/>
      <c r="U106" s="12"/>
    </row>
    <row r="107" spans="2:21" ht="11.25">
      <c r="B107" s="78"/>
      <c r="C107" s="101"/>
      <c r="D107" s="98"/>
      <c r="E107" s="84"/>
      <c r="F107" s="84"/>
      <c r="G107" s="84"/>
      <c r="H107" s="84"/>
      <c r="I107" s="84"/>
      <c r="J107" s="84"/>
      <c r="K107" s="84"/>
      <c r="L107" s="84"/>
      <c r="M107" s="99"/>
      <c r="N107" s="100"/>
      <c r="O107" s="92"/>
      <c r="U107" s="9"/>
    </row>
    <row r="108" spans="2:15" ht="11.25">
      <c r="B108" s="8"/>
      <c r="C108" s="102"/>
      <c r="D108" s="94"/>
      <c r="E108" s="8"/>
      <c r="F108" s="8"/>
      <c r="G108" s="8"/>
      <c r="H108" s="8"/>
      <c r="I108" s="8"/>
      <c r="J108" s="8"/>
      <c r="K108" s="8"/>
      <c r="L108" s="84"/>
      <c r="M108" s="8"/>
      <c r="N108" s="100"/>
      <c r="O108" s="92"/>
    </row>
    <row r="109" spans="2:14" ht="11.25">
      <c r="B109" s="8"/>
      <c r="C109" s="104"/>
      <c r="D109" s="94"/>
      <c r="E109" s="8"/>
      <c r="F109" s="8"/>
      <c r="G109" s="8"/>
      <c r="H109" s="8"/>
      <c r="I109" s="8"/>
      <c r="J109" s="8"/>
      <c r="K109" s="8"/>
      <c r="L109" s="78"/>
      <c r="M109" s="8"/>
      <c r="N109" s="7"/>
    </row>
    <row r="110" spans="2:14" ht="11.25">
      <c r="B110" s="8"/>
      <c r="C110" s="104"/>
      <c r="D110" s="94"/>
      <c r="E110" s="8"/>
      <c r="F110" s="8"/>
      <c r="G110" s="8"/>
      <c r="H110" s="8"/>
      <c r="I110" s="8"/>
      <c r="J110" s="8"/>
      <c r="K110" s="8"/>
      <c r="L110" s="78"/>
      <c r="M110" s="8"/>
      <c r="N110" s="7"/>
    </row>
    <row r="111" spans="2:14" ht="11.25">
      <c r="B111" s="8"/>
      <c r="C111" s="104"/>
      <c r="D111" s="94"/>
      <c r="E111" s="8"/>
      <c r="F111" s="8"/>
      <c r="G111" s="8"/>
      <c r="H111" s="8"/>
      <c r="I111" s="8"/>
      <c r="J111" s="8"/>
      <c r="K111" s="8"/>
      <c r="L111" s="78"/>
      <c r="M111" s="8"/>
      <c r="N111" s="7"/>
    </row>
    <row r="971" ht="11.25">
      <c r="L971" s="5" t="s">
        <v>130</v>
      </c>
    </row>
  </sheetData>
  <sheetProtection selectLockedCells="1" selectUnlockedCells="1"/>
  <mergeCells count="45">
    <mergeCell ref="N11:N12"/>
    <mergeCell ref="B2:N4"/>
    <mergeCell ref="B5:N5"/>
    <mergeCell ref="B6:N6"/>
    <mergeCell ref="B7:N7"/>
    <mergeCell ref="B13:B14"/>
    <mergeCell ref="C13:C14"/>
    <mergeCell ref="M13:M14"/>
    <mergeCell ref="N13:N14"/>
    <mergeCell ref="M8:M10"/>
    <mergeCell ref="N8:N10"/>
    <mergeCell ref="B9:C9"/>
    <mergeCell ref="B11:B12"/>
    <mergeCell ref="C11:C12"/>
    <mergeCell ref="M11:M12"/>
    <mergeCell ref="B17:B18"/>
    <mergeCell ref="C17:C18"/>
    <mergeCell ref="M17:M18"/>
    <mergeCell ref="N17:N18"/>
    <mergeCell ref="B15:B16"/>
    <mergeCell ref="C15:C16"/>
    <mergeCell ref="M15:M16"/>
    <mergeCell ref="N15:N16"/>
    <mergeCell ref="B21:B22"/>
    <mergeCell ref="C21:C22"/>
    <mergeCell ref="M21:M22"/>
    <mergeCell ref="N21:N22"/>
    <mergeCell ref="B19:B20"/>
    <mergeCell ref="C19:C20"/>
    <mergeCell ref="M19:M20"/>
    <mergeCell ref="N19:N20"/>
    <mergeCell ref="B25:B26"/>
    <mergeCell ref="C25:C26"/>
    <mergeCell ref="M25:M26"/>
    <mergeCell ref="N25:N26"/>
    <mergeCell ref="B23:B24"/>
    <mergeCell ref="C23:C24"/>
    <mergeCell ref="M23:M24"/>
    <mergeCell ref="N23:N24"/>
    <mergeCell ref="B40:P41"/>
    <mergeCell ref="B42:P42"/>
    <mergeCell ref="B27:B28"/>
    <mergeCell ref="C27:C28"/>
    <mergeCell ref="M27:M28"/>
    <mergeCell ref="N27:N28"/>
  </mergeCells>
  <printOptions/>
  <pageMargins left="0.25" right="0.25" top="0.30972222222222223" bottom="0.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12"/>
  <sheetViews>
    <sheetView zoomScale="98" zoomScaleNormal="98" zoomScalePageLayoutView="0" workbookViewId="0" topLeftCell="A2">
      <selection activeCell="B21" sqref="B21"/>
    </sheetView>
  </sheetViews>
  <sheetFormatPr defaultColWidth="9.00390625" defaultRowHeight="12.75"/>
  <cols>
    <col min="1" max="1" width="9.140625" style="105" customWidth="1"/>
    <col min="2" max="2" width="14.7109375" style="0" customWidth="1"/>
    <col min="3" max="3" width="2.140625" style="0" customWidth="1"/>
    <col min="4" max="4" width="14.8515625" style="0" customWidth="1"/>
    <col min="5" max="5" width="23.140625" style="0" customWidth="1"/>
    <col min="6" max="6" width="9.00390625" style="0" customWidth="1"/>
    <col min="7" max="7" width="25.140625" style="0" customWidth="1"/>
  </cols>
  <sheetData>
    <row r="6" spans="1:6" ht="12.75">
      <c r="A6" s="105" t="s">
        <v>131</v>
      </c>
      <c r="D6" t="s">
        <v>132</v>
      </c>
      <c r="F6" t="s">
        <v>133</v>
      </c>
    </row>
    <row r="7" spans="1:7" ht="12.75">
      <c r="A7" s="105" t="s">
        <v>25</v>
      </c>
      <c r="B7" t="s">
        <v>51</v>
      </c>
      <c r="D7" s="105" t="s">
        <v>25</v>
      </c>
      <c r="E7" t="s">
        <v>61</v>
      </c>
      <c r="F7" s="105" t="s">
        <v>25</v>
      </c>
      <c r="G7" t="s">
        <v>53</v>
      </c>
    </row>
    <row r="8" spans="1:7" ht="12.75">
      <c r="A8" s="105" t="s">
        <v>27</v>
      </c>
      <c r="B8" t="s">
        <v>54</v>
      </c>
      <c r="D8" s="105" t="s">
        <v>27</v>
      </c>
      <c r="E8" t="s">
        <v>59</v>
      </c>
      <c r="F8" s="105" t="s">
        <v>27</v>
      </c>
      <c r="G8" t="s">
        <v>74</v>
      </c>
    </row>
    <row r="9" spans="1:7" ht="12.75">
      <c r="A9" s="105" t="s">
        <v>29</v>
      </c>
      <c r="B9" t="s">
        <v>78</v>
      </c>
      <c r="D9" s="105" t="s">
        <v>29</v>
      </c>
      <c r="E9" t="s">
        <v>134</v>
      </c>
      <c r="F9" s="105" t="s">
        <v>29</v>
      </c>
      <c r="G9" t="s">
        <v>64</v>
      </c>
    </row>
    <row r="10" spans="1:7" ht="12.75">
      <c r="A10" s="105" t="s">
        <v>31</v>
      </c>
      <c r="B10" t="s">
        <v>135</v>
      </c>
      <c r="D10" s="105" t="s">
        <v>31</v>
      </c>
      <c r="E10" t="s">
        <v>95</v>
      </c>
      <c r="F10" s="105" t="s">
        <v>31</v>
      </c>
      <c r="G10" t="s">
        <v>123</v>
      </c>
    </row>
    <row r="11" spans="4:5" ht="12.75">
      <c r="D11" s="105" t="s">
        <v>33</v>
      </c>
      <c r="E11" t="s">
        <v>83</v>
      </c>
    </row>
    <row r="12" spans="4:5" ht="12.75">
      <c r="D12" s="105" t="s">
        <v>35</v>
      </c>
      <c r="E12" t="s">
        <v>90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C53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3.00390625" style="0" customWidth="1"/>
    <col min="2" max="2" width="9.00390625" style="0" customWidth="1"/>
    <col min="3" max="3" width="19.7109375" style="0" customWidth="1"/>
    <col min="4" max="4" width="10.00390625" style="0" customWidth="1"/>
    <col min="5" max="15" width="9.00390625" style="0" customWidth="1"/>
    <col min="16" max="49" width="9.140625" style="106" customWidth="1"/>
  </cols>
  <sheetData>
    <row r="3" spans="2:14" ht="12.75">
      <c r="B3" s="107" t="s">
        <v>25</v>
      </c>
      <c r="C3" s="108" t="s">
        <v>51</v>
      </c>
      <c r="D3" s="109" t="s">
        <v>19</v>
      </c>
      <c r="E3" s="110">
        <v>185</v>
      </c>
      <c r="F3" s="110">
        <v>182</v>
      </c>
      <c r="G3" s="110">
        <v>184</v>
      </c>
      <c r="H3" s="110">
        <v>186</v>
      </c>
      <c r="I3" s="110">
        <v>186</v>
      </c>
      <c r="J3" s="110">
        <v>186</v>
      </c>
      <c r="K3" s="110"/>
      <c r="L3" s="111">
        <f>E3+F3+G3+H3+I3+J3+K3</f>
        <v>1109</v>
      </c>
      <c r="M3" s="112">
        <f>MIN(E3:K3)</f>
        <v>182</v>
      </c>
      <c r="N3" s="113">
        <f>L3-M3</f>
        <v>927</v>
      </c>
    </row>
    <row r="4" spans="2:14" ht="12.75">
      <c r="B4" s="107" t="s">
        <v>29</v>
      </c>
      <c r="C4" s="114" t="s">
        <v>54</v>
      </c>
      <c r="D4" s="115" t="s">
        <v>19</v>
      </c>
      <c r="E4" s="111">
        <v>179</v>
      </c>
      <c r="F4" s="111">
        <v>182</v>
      </c>
      <c r="G4" s="111">
        <v>182</v>
      </c>
      <c r="H4" s="111">
        <v>175</v>
      </c>
      <c r="I4" s="111">
        <v>0</v>
      </c>
      <c r="J4" s="111">
        <v>178</v>
      </c>
      <c r="K4" s="111"/>
      <c r="L4" s="111">
        <f>E4+F4+G4+H4+I4+J4+K4</f>
        <v>896</v>
      </c>
      <c r="M4" s="112">
        <f>MIN(E4:K4)</f>
        <v>0</v>
      </c>
      <c r="N4" s="113">
        <f>L4-M4</f>
        <v>896</v>
      </c>
    </row>
    <row r="5" spans="2:14" ht="12.75">
      <c r="B5" s="107" t="s">
        <v>75</v>
      </c>
      <c r="C5" s="114" t="s">
        <v>78</v>
      </c>
      <c r="D5" s="115" t="s">
        <v>19</v>
      </c>
      <c r="E5" s="111">
        <v>165</v>
      </c>
      <c r="F5" s="110">
        <v>0</v>
      </c>
      <c r="G5" s="110">
        <v>169</v>
      </c>
      <c r="H5" s="110">
        <v>168</v>
      </c>
      <c r="I5" s="110">
        <v>168</v>
      </c>
      <c r="J5" s="110">
        <v>167</v>
      </c>
      <c r="K5" s="110"/>
      <c r="L5" s="111">
        <f>E5+F5+G5+H5+I5+J5+K5</f>
        <v>837</v>
      </c>
      <c r="M5" s="112">
        <f>MIN(E5:K5)</f>
        <v>0</v>
      </c>
      <c r="N5" s="113">
        <f>L5-M5</f>
        <v>837</v>
      </c>
    </row>
    <row r="6" spans="2:14" ht="12.75">
      <c r="B6" s="107" t="s">
        <v>124</v>
      </c>
      <c r="C6" s="114" t="s">
        <v>127</v>
      </c>
      <c r="D6" s="115" t="s">
        <v>19</v>
      </c>
      <c r="E6" s="111">
        <v>0</v>
      </c>
      <c r="F6" s="111">
        <v>182</v>
      </c>
      <c r="G6" s="111">
        <v>0</v>
      </c>
      <c r="H6" s="111">
        <v>0</v>
      </c>
      <c r="I6" s="111">
        <v>0</v>
      </c>
      <c r="J6" s="111">
        <v>0</v>
      </c>
      <c r="K6" s="111"/>
      <c r="L6" s="111">
        <f>E6+F6+G6+H6+I6+J6+K6</f>
        <v>182</v>
      </c>
      <c r="M6" s="112">
        <f>MIN(E6:K6)</f>
        <v>0</v>
      </c>
      <c r="N6" s="113">
        <f>L6-M6</f>
        <v>182</v>
      </c>
    </row>
    <row r="7" spans="2:14" ht="12.75">
      <c r="B7" s="107" t="s">
        <v>136</v>
      </c>
      <c r="C7" s="114" t="s">
        <v>137</v>
      </c>
      <c r="D7" s="115" t="s">
        <v>19</v>
      </c>
      <c r="E7" s="111">
        <v>0</v>
      </c>
      <c r="F7" s="111">
        <v>0</v>
      </c>
      <c r="G7" s="111">
        <v>0</v>
      </c>
      <c r="H7" s="111">
        <v>0</v>
      </c>
      <c r="I7" s="111">
        <v>145</v>
      </c>
      <c r="J7" s="111">
        <v>0</v>
      </c>
      <c r="K7" s="111"/>
      <c r="L7" s="111">
        <f>E7+F7+G7+H7+I7+J7+K7</f>
        <v>145</v>
      </c>
      <c r="M7" s="112">
        <f>MIN(E7:K7)</f>
        <v>0</v>
      </c>
      <c r="N7" s="113">
        <f>L7-M7</f>
        <v>145</v>
      </c>
    </row>
    <row r="8" spans="2:14" ht="12.75">
      <c r="B8" s="116"/>
      <c r="C8" s="117"/>
      <c r="D8" s="84"/>
      <c r="E8" s="85"/>
      <c r="F8" s="85"/>
      <c r="G8" s="85"/>
      <c r="H8" s="85"/>
      <c r="I8" s="85"/>
      <c r="J8" s="85"/>
      <c r="K8" s="85"/>
      <c r="L8" s="85"/>
      <c r="M8" s="118"/>
      <c r="N8" s="88"/>
    </row>
    <row r="9" spans="2:29" ht="12.75">
      <c r="B9" s="107" t="s">
        <v>33</v>
      </c>
      <c r="C9" s="114" t="s">
        <v>66</v>
      </c>
      <c r="D9" s="115" t="s">
        <v>24</v>
      </c>
      <c r="E9" s="111">
        <v>175</v>
      </c>
      <c r="F9" s="110">
        <v>179</v>
      </c>
      <c r="G9" s="110">
        <v>178</v>
      </c>
      <c r="H9" s="110">
        <v>178</v>
      </c>
      <c r="I9" s="110">
        <v>175</v>
      </c>
      <c r="J9" s="110">
        <v>174</v>
      </c>
      <c r="K9" s="110"/>
      <c r="L9" s="111">
        <f aca="true" t="shared" si="0" ref="L9:L15">E9+F9+G9+H9+I9+J9+K9</f>
        <v>1059</v>
      </c>
      <c r="M9" s="112">
        <f aca="true" t="shared" si="1" ref="M9:M15">MIN(E9:K9)</f>
        <v>174</v>
      </c>
      <c r="N9" s="113">
        <f aca="true" t="shared" si="2" ref="N9:N15">L9-M9</f>
        <v>885</v>
      </c>
      <c r="Q9" s="116"/>
      <c r="R9" s="117"/>
      <c r="S9" s="84"/>
      <c r="T9" s="85"/>
      <c r="U9" s="85"/>
      <c r="V9" s="85"/>
      <c r="W9" s="85"/>
      <c r="X9" s="85"/>
      <c r="Y9" s="85"/>
      <c r="Z9" s="85"/>
      <c r="AA9" s="85"/>
      <c r="AB9" s="118"/>
      <c r="AC9" s="88"/>
    </row>
    <row r="10" spans="2:29" ht="12.75">
      <c r="B10" s="107" t="s">
        <v>35</v>
      </c>
      <c r="C10" s="108" t="s">
        <v>62</v>
      </c>
      <c r="D10" s="109" t="s">
        <v>24</v>
      </c>
      <c r="E10" s="110">
        <v>168</v>
      </c>
      <c r="F10" s="110">
        <v>183</v>
      </c>
      <c r="G10" s="110">
        <v>175</v>
      </c>
      <c r="H10" s="110">
        <v>171</v>
      </c>
      <c r="I10" s="110">
        <v>176</v>
      </c>
      <c r="J10" s="110">
        <v>177</v>
      </c>
      <c r="K10" s="110"/>
      <c r="L10" s="111">
        <f t="shared" si="0"/>
        <v>1050</v>
      </c>
      <c r="M10" s="112">
        <f t="shared" si="1"/>
        <v>168</v>
      </c>
      <c r="N10" s="113">
        <f t="shared" si="2"/>
        <v>882</v>
      </c>
      <c r="Q10" s="116"/>
      <c r="R10" s="117"/>
      <c r="S10" s="84"/>
      <c r="T10" s="85"/>
      <c r="U10" s="85"/>
      <c r="V10" s="85"/>
      <c r="W10" s="85"/>
      <c r="X10" s="85"/>
      <c r="Y10" s="85"/>
      <c r="Z10" s="85"/>
      <c r="AA10" s="85"/>
      <c r="AB10" s="118"/>
      <c r="AC10" s="88"/>
    </row>
    <row r="11" spans="2:29" ht="12.75">
      <c r="B11" s="107" t="s">
        <v>94</v>
      </c>
      <c r="C11" s="119" t="s">
        <v>129</v>
      </c>
      <c r="D11" s="115" t="s">
        <v>24</v>
      </c>
      <c r="E11" s="110">
        <v>151</v>
      </c>
      <c r="F11" s="111">
        <v>153</v>
      </c>
      <c r="G11" s="111">
        <v>155</v>
      </c>
      <c r="H11" s="111">
        <v>168</v>
      </c>
      <c r="I11" s="111">
        <v>161</v>
      </c>
      <c r="J11" s="111">
        <v>154</v>
      </c>
      <c r="K11" s="111"/>
      <c r="L11" s="111">
        <f t="shared" si="0"/>
        <v>942</v>
      </c>
      <c r="M11" s="112">
        <f t="shared" si="1"/>
        <v>151</v>
      </c>
      <c r="N11" s="113">
        <f t="shared" si="2"/>
        <v>791</v>
      </c>
      <c r="Q11" s="116"/>
      <c r="R11" s="117"/>
      <c r="S11" s="84"/>
      <c r="T11" s="85"/>
      <c r="U11" s="85"/>
      <c r="V11" s="85"/>
      <c r="W11" s="85"/>
      <c r="X11" s="85"/>
      <c r="Y11" s="85"/>
      <c r="Z11" s="85"/>
      <c r="AA11" s="85"/>
      <c r="AB11" s="118"/>
      <c r="AC11" s="88"/>
    </row>
    <row r="12" spans="2:29" ht="12.75">
      <c r="B12" s="107" t="s">
        <v>108</v>
      </c>
      <c r="C12" s="114" t="s">
        <v>125</v>
      </c>
      <c r="D12" s="115" t="s">
        <v>24</v>
      </c>
      <c r="E12" s="111">
        <v>163</v>
      </c>
      <c r="F12" s="110">
        <v>171</v>
      </c>
      <c r="G12" s="110">
        <v>175</v>
      </c>
      <c r="H12" s="110">
        <v>0</v>
      </c>
      <c r="I12" s="110">
        <v>161</v>
      </c>
      <c r="J12" s="110">
        <v>0</v>
      </c>
      <c r="K12" s="110"/>
      <c r="L12" s="111">
        <f t="shared" si="0"/>
        <v>670</v>
      </c>
      <c r="M12" s="112">
        <f t="shared" si="1"/>
        <v>0</v>
      </c>
      <c r="N12" s="113">
        <f t="shared" si="2"/>
        <v>670</v>
      </c>
      <c r="Q12" s="116"/>
      <c r="R12" s="117"/>
      <c r="S12" s="84"/>
      <c r="T12" s="85"/>
      <c r="U12" s="85"/>
      <c r="V12" s="85"/>
      <c r="W12" s="85"/>
      <c r="X12" s="85"/>
      <c r="Y12" s="85"/>
      <c r="Z12" s="85"/>
      <c r="AA12" s="85"/>
      <c r="AB12" s="118"/>
      <c r="AC12" s="88"/>
    </row>
    <row r="13" spans="2:29" ht="12.75">
      <c r="B13" s="107" t="s">
        <v>120</v>
      </c>
      <c r="C13" s="114" t="s">
        <v>138</v>
      </c>
      <c r="D13" s="115" t="s">
        <v>24</v>
      </c>
      <c r="E13" s="111">
        <v>102</v>
      </c>
      <c r="F13" s="111">
        <v>0</v>
      </c>
      <c r="G13" s="111">
        <v>145</v>
      </c>
      <c r="H13" s="111">
        <v>0</v>
      </c>
      <c r="I13" s="111">
        <v>0</v>
      </c>
      <c r="J13" s="111">
        <v>140</v>
      </c>
      <c r="K13" s="111"/>
      <c r="L13" s="111">
        <f t="shared" si="0"/>
        <v>387</v>
      </c>
      <c r="M13" s="112">
        <f t="shared" si="1"/>
        <v>0</v>
      </c>
      <c r="N13" s="113">
        <f t="shared" si="2"/>
        <v>387</v>
      </c>
      <c r="Q13" s="116"/>
      <c r="R13" s="117"/>
      <c r="S13" s="84"/>
      <c r="T13" s="85"/>
      <c r="U13" s="85"/>
      <c r="V13" s="85"/>
      <c r="W13" s="85"/>
      <c r="X13" s="85"/>
      <c r="Y13" s="85"/>
      <c r="Z13" s="85"/>
      <c r="AA13" s="85"/>
      <c r="AB13" s="118"/>
      <c r="AC13" s="88"/>
    </row>
    <row r="14" spans="2:14" ht="12.75">
      <c r="B14" s="107" t="s">
        <v>122</v>
      </c>
      <c r="C14" s="114" t="s">
        <v>139</v>
      </c>
      <c r="D14" s="115" t="s">
        <v>24</v>
      </c>
      <c r="E14" s="111">
        <v>88</v>
      </c>
      <c r="F14" s="111">
        <v>0</v>
      </c>
      <c r="G14" s="111">
        <v>107</v>
      </c>
      <c r="H14" s="111">
        <v>0</v>
      </c>
      <c r="I14" s="111">
        <v>0</v>
      </c>
      <c r="J14" s="111">
        <v>0</v>
      </c>
      <c r="K14" s="111"/>
      <c r="L14" s="111">
        <f t="shared" si="0"/>
        <v>195</v>
      </c>
      <c r="M14" s="112">
        <f t="shared" si="1"/>
        <v>0</v>
      </c>
      <c r="N14" s="113">
        <f t="shared" si="2"/>
        <v>195</v>
      </c>
    </row>
    <row r="15" spans="2:14" ht="12.75">
      <c r="B15" s="107" t="s">
        <v>140</v>
      </c>
      <c r="C15" s="114" t="s">
        <v>117</v>
      </c>
      <c r="D15" s="115" t="s">
        <v>24</v>
      </c>
      <c r="E15" s="111">
        <v>0</v>
      </c>
      <c r="F15" s="111">
        <v>155</v>
      </c>
      <c r="G15" s="111">
        <v>0</v>
      </c>
      <c r="H15" s="111">
        <v>0</v>
      </c>
      <c r="I15" s="111">
        <v>0</v>
      </c>
      <c r="J15" s="111">
        <v>0</v>
      </c>
      <c r="K15" s="111"/>
      <c r="L15" s="111">
        <f t="shared" si="0"/>
        <v>155</v>
      </c>
      <c r="M15" s="112">
        <f t="shared" si="1"/>
        <v>0</v>
      </c>
      <c r="N15" s="113">
        <f t="shared" si="2"/>
        <v>155</v>
      </c>
    </row>
    <row r="17" spans="2:14" ht="12.75">
      <c r="B17" s="107" t="s">
        <v>39</v>
      </c>
      <c r="C17" s="119" t="s">
        <v>60</v>
      </c>
      <c r="D17" s="115" t="s">
        <v>21</v>
      </c>
      <c r="E17" s="110">
        <v>170</v>
      </c>
      <c r="F17" s="111">
        <v>174</v>
      </c>
      <c r="G17" s="111">
        <v>180</v>
      </c>
      <c r="H17" s="111">
        <v>169</v>
      </c>
      <c r="I17" s="111">
        <v>171</v>
      </c>
      <c r="J17" s="111">
        <v>178</v>
      </c>
      <c r="K17" s="111"/>
      <c r="L17" s="111">
        <f>E17+F17+G17+H17+I17+J17+K17</f>
        <v>1042</v>
      </c>
      <c r="M17" s="112">
        <f>MIN(E17:K17)</f>
        <v>169</v>
      </c>
      <c r="N17" s="113">
        <f>L17-M17</f>
        <v>873</v>
      </c>
    </row>
    <row r="18" spans="2:14" ht="12.75">
      <c r="B18" s="107" t="s">
        <v>65</v>
      </c>
      <c r="C18" s="108" t="s">
        <v>72</v>
      </c>
      <c r="D18" s="115" t="s">
        <v>21</v>
      </c>
      <c r="E18" s="111">
        <v>177</v>
      </c>
      <c r="F18" s="110">
        <v>169</v>
      </c>
      <c r="G18" s="110">
        <v>178</v>
      </c>
      <c r="H18" s="110">
        <v>169</v>
      </c>
      <c r="I18" s="110">
        <v>165</v>
      </c>
      <c r="J18" s="110">
        <v>173</v>
      </c>
      <c r="K18" s="110"/>
      <c r="L18" s="111">
        <f>E18+F18+G18+H18+I18+J18+K18</f>
        <v>1031</v>
      </c>
      <c r="M18" s="112">
        <f>MIN(E18:K18)</f>
        <v>165</v>
      </c>
      <c r="N18" s="113">
        <f>L18-M18</f>
        <v>866</v>
      </c>
    </row>
    <row r="19" spans="2:14" ht="12.75">
      <c r="B19" s="107" t="s">
        <v>77</v>
      </c>
      <c r="C19" s="114" t="s">
        <v>88</v>
      </c>
      <c r="D19" s="115" t="s">
        <v>21</v>
      </c>
      <c r="E19" s="111">
        <v>0</v>
      </c>
      <c r="F19" s="111">
        <v>161</v>
      </c>
      <c r="G19" s="111">
        <v>165</v>
      </c>
      <c r="H19" s="111">
        <v>165</v>
      </c>
      <c r="I19" s="111">
        <v>163</v>
      </c>
      <c r="J19" s="111">
        <v>160</v>
      </c>
      <c r="K19" s="111"/>
      <c r="L19" s="111">
        <f>E19+F19+G19+H19+I19+J19+K19</f>
        <v>814</v>
      </c>
      <c r="M19" s="112">
        <f>MIN(E19:K19)</f>
        <v>0</v>
      </c>
      <c r="N19" s="113">
        <f>L19-M19</f>
        <v>814</v>
      </c>
    </row>
    <row r="20" spans="2:14" ht="12.75">
      <c r="B20" s="107" t="s">
        <v>116</v>
      </c>
      <c r="C20" s="114" t="s">
        <v>141</v>
      </c>
      <c r="D20" s="115" t="s">
        <v>21</v>
      </c>
      <c r="E20" s="111">
        <v>171</v>
      </c>
      <c r="F20" s="111">
        <v>157</v>
      </c>
      <c r="G20" s="111">
        <v>174</v>
      </c>
      <c r="H20" s="111">
        <v>0</v>
      </c>
      <c r="I20" s="111">
        <v>0</v>
      </c>
      <c r="J20" s="111">
        <v>0</v>
      </c>
      <c r="K20" s="111"/>
      <c r="L20" s="111">
        <f>E20+F20+G20+H20+I20+J20+K20</f>
        <v>502</v>
      </c>
      <c r="M20" s="112">
        <f>MIN(E20:K20)</f>
        <v>0</v>
      </c>
      <c r="N20" s="113">
        <f>L20-M20</f>
        <v>502</v>
      </c>
    </row>
    <row r="22" spans="2:14" ht="12.75">
      <c r="B22" s="107" t="s">
        <v>87</v>
      </c>
      <c r="C22" s="114" t="s">
        <v>97</v>
      </c>
      <c r="D22" s="115" t="s">
        <v>23</v>
      </c>
      <c r="E22" s="111">
        <v>155</v>
      </c>
      <c r="F22" s="111">
        <v>169</v>
      </c>
      <c r="G22" s="111">
        <v>155</v>
      </c>
      <c r="H22" s="111">
        <v>142</v>
      </c>
      <c r="I22" s="111">
        <v>158</v>
      </c>
      <c r="J22" s="111">
        <v>157</v>
      </c>
      <c r="K22" s="111"/>
      <c r="L22" s="111">
        <f>E22+F22+G22+H22+I22+J22+K22</f>
        <v>936</v>
      </c>
      <c r="M22" s="112">
        <f>MIN(E22:K22)</f>
        <v>142</v>
      </c>
      <c r="N22" s="113">
        <f>L22-M22</f>
        <v>794</v>
      </c>
    </row>
    <row r="23" spans="2:14" ht="12.75">
      <c r="B23" s="107" t="s">
        <v>98</v>
      </c>
      <c r="C23" s="114" t="s">
        <v>103</v>
      </c>
      <c r="D23" s="115" t="s">
        <v>23</v>
      </c>
      <c r="E23" s="111">
        <v>158</v>
      </c>
      <c r="F23" s="111">
        <v>161</v>
      </c>
      <c r="G23" s="111">
        <v>158</v>
      </c>
      <c r="H23" s="111">
        <v>149</v>
      </c>
      <c r="I23" s="111">
        <v>158</v>
      </c>
      <c r="J23" s="111">
        <v>155</v>
      </c>
      <c r="K23" s="111"/>
      <c r="L23" s="111">
        <f>E23+F23+G23+H23+I23+J23+K23</f>
        <v>939</v>
      </c>
      <c r="M23" s="112">
        <f>MIN(E23:K23)</f>
        <v>149</v>
      </c>
      <c r="N23" s="113">
        <f>L23-M23</f>
        <v>790</v>
      </c>
    </row>
    <row r="24" spans="2:14" ht="12.75">
      <c r="B24" s="107" t="s">
        <v>100</v>
      </c>
      <c r="C24" s="114" t="s">
        <v>142</v>
      </c>
      <c r="D24" s="115" t="s">
        <v>23</v>
      </c>
      <c r="E24" s="111">
        <v>146</v>
      </c>
      <c r="F24" s="110">
        <v>154</v>
      </c>
      <c r="G24" s="110">
        <v>163</v>
      </c>
      <c r="H24" s="110">
        <v>156</v>
      </c>
      <c r="I24" s="110">
        <v>143</v>
      </c>
      <c r="J24" s="110">
        <v>153</v>
      </c>
      <c r="K24" s="110"/>
      <c r="L24" s="111">
        <f>E24+F24+G24+H24+I24+J24+K24</f>
        <v>915</v>
      </c>
      <c r="M24" s="112">
        <f>MIN(E24:K24)</f>
        <v>143</v>
      </c>
      <c r="N24" s="113">
        <f>L24-M24</f>
        <v>772</v>
      </c>
    </row>
    <row r="25" spans="2:29" ht="12.75">
      <c r="B25" s="107" t="s">
        <v>104</v>
      </c>
      <c r="C25" s="114" t="s">
        <v>119</v>
      </c>
      <c r="D25" s="115" t="s">
        <v>23</v>
      </c>
      <c r="E25" s="111">
        <v>146</v>
      </c>
      <c r="F25" s="110">
        <v>138</v>
      </c>
      <c r="G25" s="110">
        <v>141</v>
      </c>
      <c r="H25" s="110">
        <v>139</v>
      </c>
      <c r="I25" s="110">
        <v>145</v>
      </c>
      <c r="J25" s="110">
        <v>144</v>
      </c>
      <c r="K25" s="110"/>
      <c r="L25" s="111">
        <f>E25+F25+G25+H25+I25+J25+K25</f>
        <v>853</v>
      </c>
      <c r="M25" s="112">
        <f>MIN(E25:K25)</f>
        <v>138</v>
      </c>
      <c r="N25" s="113">
        <f>L25-M25</f>
        <v>715</v>
      </c>
      <c r="Q25" s="116"/>
      <c r="R25" s="120"/>
      <c r="S25" s="78"/>
      <c r="T25" s="39"/>
      <c r="U25" s="39"/>
      <c r="V25" s="39"/>
      <c r="W25" s="39"/>
      <c r="X25" s="39"/>
      <c r="Y25" s="39"/>
      <c r="Z25" s="39"/>
      <c r="AA25" s="85"/>
      <c r="AB25" s="118"/>
      <c r="AC25" s="88"/>
    </row>
    <row r="26" spans="17:29" ht="12.75">
      <c r="Q26" s="116"/>
      <c r="R26" s="120"/>
      <c r="S26" s="78"/>
      <c r="T26" s="39"/>
      <c r="U26" s="39"/>
      <c r="V26" s="39"/>
      <c r="W26" s="39"/>
      <c r="X26" s="39"/>
      <c r="Y26" s="39"/>
      <c r="Z26" s="39"/>
      <c r="AA26" s="85"/>
      <c r="AB26" s="118"/>
      <c r="AC26" s="88"/>
    </row>
    <row r="27" spans="2:29" ht="12.75">
      <c r="B27" s="107" t="s">
        <v>27</v>
      </c>
      <c r="C27" s="114" t="s">
        <v>53</v>
      </c>
      <c r="D27" s="115" t="s">
        <v>22</v>
      </c>
      <c r="E27" s="111">
        <v>177</v>
      </c>
      <c r="F27" s="111">
        <v>178</v>
      </c>
      <c r="G27" s="111">
        <v>179</v>
      </c>
      <c r="H27" s="111">
        <v>182</v>
      </c>
      <c r="I27" s="111">
        <v>177</v>
      </c>
      <c r="J27" s="111">
        <v>181</v>
      </c>
      <c r="K27" s="111"/>
      <c r="L27" s="111">
        <f>E27+F27+G27+H27+I27+J27+K27</f>
        <v>1074</v>
      </c>
      <c r="M27" s="112">
        <f>MIN(E27:K27)</f>
        <v>177</v>
      </c>
      <c r="N27" s="113">
        <f>L27-M27</f>
        <v>897</v>
      </c>
      <c r="Q27" s="116"/>
      <c r="R27" s="120"/>
      <c r="S27" s="78"/>
      <c r="T27" s="39"/>
      <c r="U27" s="39"/>
      <c r="V27" s="39"/>
      <c r="W27" s="39"/>
      <c r="X27" s="39"/>
      <c r="Y27" s="39"/>
      <c r="Z27" s="39"/>
      <c r="AA27" s="85"/>
      <c r="AB27" s="118"/>
      <c r="AC27" s="88"/>
    </row>
    <row r="28" spans="2:14" ht="12.75">
      <c r="B28" s="107" t="s">
        <v>37</v>
      </c>
      <c r="C28" s="114" t="s">
        <v>64</v>
      </c>
      <c r="D28" s="115" t="s">
        <v>22</v>
      </c>
      <c r="E28" s="111">
        <v>175</v>
      </c>
      <c r="F28" s="111">
        <v>0</v>
      </c>
      <c r="G28" s="111">
        <v>170</v>
      </c>
      <c r="H28" s="111">
        <v>180</v>
      </c>
      <c r="I28" s="111">
        <v>174</v>
      </c>
      <c r="J28" s="111">
        <v>176</v>
      </c>
      <c r="K28" s="111"/>
      <c r="L28" s="111">
        <f>E28+F28+G28+H28+I28+J28+K28</f>
        <v>875</v>
      </c>
      <c r="M28" s="112">
        <f>MIN(E28:K28)</f>
        <v>0</v>
      </c>
      <c r="N28" s="113">
        <f>L28-M28</f>
        <v>875</v>
      </c>
    </row>
    <row r="29" spans="2:14" ht="12.75">
      <c r="B29" s="107" t="s">
        <v>67</v>
      </c>
      <c r="C29" s="114" t="s">
        <v>74</v>
      </c>
      <c r="D29" s="115" t="s">
        <v>22</v>
      </c>
      <c r="E29" s="111">
        <v>175</v>
      </c>
      <c r="F29" s="111">
        <v>173</v>
      </c>
      <c r="G29" s="111">
        <v>173</v>
      </c>
      <c r="H29" s="111">
        <v>175</v>
      </c>
      <c r="I29" s="111">
        <v>169</v>
      </c>
      <c r="J29" s="111">
        <v>167</v>
      </c>
      <c r="K29" s="111"/>
      <c r="L29" s="111">
        <f>E29+F29+G29+H29+I29+J29+K29</f>
        <v>1032</v>
      </c>
      <c r="M29" s="112">
        <f>MIN(E29:K29)</f>
        <v>167</v>
      </c>
      <c r="N29" s="113">
        <f>L29-M29</f>
        <v>865</v>
      </c>
    </row>
    <row r="30" spans="2:14" ht="12.75">
      <c r="B30" s="107" t="s">
        <v>79</v>
      </c>
      <c r="C30" s="114" t="s">
        <v>123</v>
      </c>
      <c r="D30" s="115" t="s">
        <v>22</v>
      </c>
      <c r="E30" s="111">
        <v>165</v>
      </c>
      <c r="F30" s="111">
        <v>174</v>
      </c>
      <c r="G30" s="111">
        <v>152</v>
      </c>
      <c r="H30" s="111">
        <v>158</v>
      </c>
      <c r="I30" s="111">
        <v>161</v>
      </c>
      <c r="J30" s="111">
        <v>154</v>
      </c>
      <c r="K30" s="111"/>
      <c r="L30" s="111">
        <f>E30+F30+G30+H30+I30+J30+K30</f>
        <v>964</v>
      </c>
      <c r="M30" s="112">
        <f>MIN(E30:K30)</f>
        <v>152</v>
      </c>
      <c r="N30" s="113">
        <f>L30-M30</f>
        <v>812</v>
      </c>
    </row>
    <row r="31" spans="2:14" ht="12.75">
      <c r="B31" s="107" t="s">
        <v>89</v>
      </c>
      <c r="C31" s="114" t="s">
        <v>86</v>
      </c>
      <c r="D31" s="115" t="s">
        <v>22</v>
      </c>
      <c r="E31" s="111">
        <v>0</v>
      </c>
      <c r="F31" s="111">
        <v>159</v>
      </c>
      <c r="G31" s="111">
        <v>155</v>
      </c>
      <c r="H31" s="111">
        <v>153</v>
      </c>
      <c r="I31" s="111">
        <v>163</v>
      </c>
      <c r="J31" s="111">
        <v>163</v>
      </c>
      <c r="K31" s="111"/>
      <c r="L31" s="111">
        <f>E31+F31+G31+H31+I31+J31+K31</f>
        <v>793</v>
      </c>
      <c r="M31" s="112">
        <f>MIN(E31:K31)</f>
        <v>0</v>
      </c>
      <c r="N31" s="113">
        <f>L31-M31</f>
        <v>793</v>
      </c>
    </row>
    <row r="33" spans="2:14" ht="12.75">
      <c r="B33" s="107" t="s">
        <v>31</v>
      </c>
      <c r="C33" s="119" t="s">
        <v>61</v>
      </c>
      <c r="D33" s="115" t="s">
        <v>18</v>
      </c>
      <c r="E33" s="110">
        <v>181</v>
      </c>
      <c r="F33" s="111">
        <v>171</v>
      </c>
      <c r="G33" s="111">
        <v>178</v>
      </c>
      <c r="H33" s="111">
        <v>0</v>
      </c>
      <c r="I33" s="111">
        <v>181</v>
      </c>
      <c r="J33" s="111">
        <v>178</v>
      </c>
      <c r="K33" s="111"/>
      <c r="L33" s="111">
        <f aca="true" t="shared" si="3" ref="L33:L43">E33+F33+G33+H33+I33+J33+K33</f>
        <v>889</v>
      </c>
      <c r="M33" s="112">
        <f aca="true" t="shared" si="4" ref="M33:M43">MIN(E33:K33)</f>
        <v>0</v>
      </c>
      <c r="N33" s="113">
        <f aca="true" t="shared" si="5" ref="N33:N43">L33-M33</f>
        <v>889</v>
      </c>
    </row>
    <row r="34" spans="2:14" ht="12.75">
      <c r="B34" s="107" t="s">
        <v>71</v>
      </c>
      <c r="C34" s="114" t="s">
        <v>134</v>
      </c>
      <c r="D34" s="115" t="s">
        <v>18</v>
      </c>
      <c r="E34" s="111">
        <v>171</v>
      </c>
      <c r="F34" s="111">
        <v>173</v>
      </c>
      <c r="G34" s="111">
        <v>165</v>
      </c>
      <c r="H34" s="111">
        <v>174</v>
      </c>
      <c r="I34" s="111">
        <v>165</v>
      </c>
      <c r="J34" s="111">
        <v>176</v>
      </c>
      <c r="K34" s="111"/>
      <c r="L34" s="111">
        <f t="shared" si="3"/>
        <v>1024</v>
      </c>
      <c r="M34" s="112">
        <f t="shared" si="4"/>
        <v>165</v>
      </c>
      <c r="N34" s="113">
        <f t="shared" si="5"/>
        <v>859</v>
      </c>
    </row>
    <row r="35" spans="2:14" ht="12.75">
      <c r="B35" s="107" t="s">
        <v>82</v>
      </c>
      <c r="C35" s="114" t="s">
        <v>95</v>
      </c>
      <c r="D35" s="115" t="s">
        <v>18</v>
      </c>
      <c r="E35" s="111">
        <v>162</v>
      </c>
      <c r="F35" s="111">
        <v>161</v>
      </c>
      <c r="G35" s="111">
        <v>163</v>
      </c>
      <c r="H35" s="111">
        <v>154</v>
      </c>
      <c r="I35" s="111">
        <v>156</v>
      </c>
      <c r="J35" s="111">
        <v>167</v>
      </c>
      <c r="K35" s="111"/>
      <c r="L35" s="111">
        <f t="shared" si="3"/>
        <v>963</v>
      </c>
      <c r="M35" s="112">
        <f t="shared" si="4"/>
        <v>154</v>
      </c>
      <c r="N35" s="113">
        <f t="shared" si="5"/>
        <v>809</v>
      </c>
    </row>
    <row r="36" spans="2:14" ht="12.75">
      <c r="B36" s="107" t="s">
        <v>91</v>
      </c>
      <c r="C36" s="114" t="s">
        <v>83</v>
      </c>
      <c r="D36" s="115" t="s">
        <v>18</v>
      </c>
      <c r="E36" s="111">
        <v>159</v>
      </c>
      <c r="F36" s="111">
        <v>149</v>
      </c>
      <c r="G36" s="111">
        <v>148</v>
      </c>
      <c r="H36" s="111">
        <v>155</v>
      </c>
      <c r="I36" s="111">
        <v>159</v>
      </c>
      <c r="J36" s="111">
        <v>170</v>
      </c>
      <c r="K36" s="111"/>
      <c r="L36" s="111">
        <f t="shared" si="3"/>
        <v>940</v>
      </c>
      <c r="M36" s="112">
        <f t="shared" si="4"/>
        <v>148</v>
      </c>
      <c r="N36" s="113">
        <f t="shared" si="5"/>
        <v>792</v>
      </c>
    </row>
    <row r="37" spans="2:14" ht="12.75">
      <c r="B37" s="107" t="s">
        <v>102</v>
      </c>
      <c r="C37" s="114" t="s">
        <v>99</v>
      </c>
      <c r="D37" s="115" t="s">
        <v>18</v>
      </c>
      <c r="E37" s="111">
        <v>0</v>
      </c>
      <c r="F37" s="111">
        <v>109</v>
      </c>
      <c r="G37" s="111">
        <v>146</v>
      </c>
      <c r="H37" s="111">
        <v>163</v>
      </c>
      <c r="I37" s="111">
        <v>158</v>
      </c>
      <c r="J37" s="111">
        <v>150</v>
      </c>
      <c r="K37" s="111"/>
      <c r="L37" s="111">
        <f t="shared" si="3"/>
        <v>726</v>
      </c>
      <c r="M37" s="112">
        <f t="shared" si="4"/>
        <v>0</v>
      </c>
      <c r="N37" s="113">
        <f t="shared" si="5"/>
        <v>726</v>
      </c>
    </row>
    <row r="38" spans="2:14" ht="12.75">
      <c r="B38" s="107" t="s">
        <v>106</v>
      </c>
      <c r="C38" s="114" t="s">
        <v>59</v>
      </c>
      <c r="D38" s="115" t="s">
        <v>18</v>
      </c>
      <c r="E38" s="111">
        <v>177</v>
      </c>
      <c r="F38" s="110">
        <v>174</v>
      </c>
      <c r="G38" s="110">
        <v>0</v>
      </c>
      <c r="H38" s="110">
        <v>0</v>
      </c>
      <c r="I38" s="110">
        <v>177</v>
      </c>
      <c r="J38" s="110">
        <v>176</v>
      </c>
      <c r="K38" s="110"/>
      <c r="L38" s="111">
        <f t="shared" si="3"/>
        <v>704</v>
      </c>
      <c r="M38" s="112">
        <f t="shared" si="4"/>
        <v>0</v>
      </c>
      <c r="N38" s="113">
        <f t="shared" si="5"/>
        <v>704</v>
      </c>
    </row>
    <row r="39" spans="2:14" ht="12.75">
      <c r="B39" s="107" t="s">
        <v>110</v>
      </c>
      <c r="C39" s="119" t="s">
        <v>107</v>
      </c>
      <c r="D39" s="115" t="s">
        <v>18</v>
      </c>
      <c r="E39" s="110">
        <v>118</v>
      </c>
      <c r="F39" s="111">
        <v>126</v>
      </c>
      <c r="G39" s="111">
        <v>132</v>
      </c>
      <c r="H39" s="111">
        <v>139</v>
      </c>
      <c r="I39" s="111">
        <v>127</v>
      </c>
      <c r="J39" s="111">
        <v>141</v>
      </c>
      <c r="K39" s="111"/>
      <c r="L39" s="111">
        <f t="shared" si="3"/>
        <v>783</v>
      </c>
      <c r="M39" s="112">
        <f t="shared" si="4"/>
        <v>118</v>
      </c>
      <c r="N39" s="113">
        <f t="shared" si="5"/>
        <v>665</v>
      </c>
    </row>
    <row r="40" spans="2:14" ht="12.75">
      <c r="B40" s="107" t="s">
        <v>114</v>
      </c>
      <c r="C40" s="114" t="s">
        <v>143</v>
      </c>
      <c r="D40" s="115" t="s">
        <v>18</v>
      </c>
      <c r="E40" s="111">
        <v>0</v>
      </c>
      <c r="F40" s="111">
        <v>118</v>
      </c>
      <c r="G40" s="111">
        <v>92</v>
      </c>
      <c r="H40" s="111">
        <v>134</v>
      </c>
      <c r="I40" s="111">
        <v>101</v>
      </c>
      <c r="J40" s="111">
        <v>121</v>
      </c>
      <c r="K40" s="111"/>
      <c r="L40" s="111">
        <f t="shared" si="3"/>
        <v>566</v>
      </c>
      <c r="M40" s="112">
        <f t="shared" si="4"/>
        <v>0</v>
      </c>
      <c r="N40" s="113">
        <f t="shared" si="5"/>
        <v>566</v>
      </c>
    </row>
    <row r="41" spans="2:14" ht="12.75">
      <c r="B41" s="107" t="s">
        <v>118</v>
      </c>
      <c r="C41" s="114" t="s">
        <v>90</v>
      </c>
      <c r="D41" s="115" t="s">
        <v>18</v>
      </c>
      <c r="E41" s="111">
        <v>155</v>
      </c>
      <c r="F41" s="111">
        <v>170</v>
      </c>
      <c r="G41" s="111">
        <v>164</v>
      </c>
      <c r="H41" s="111">
        <v>0</v>
      </c>
      <c r="I41" s="111">
        <v>0</v>
      </c>
      <c r="J41" s="111">
        <v>0</v>
      </c>
      <c r="K41" s="111"/>
      <c r="L41" s="111">
        <f t="shared" si="3"/>
        <v>489</v>
      </c>
      <c r="M41" s="112">
        <f t="shared" si="4"/>
        <v>0</v>
      </c>
      <c r="N41" s="113">
        <f t="shared" si="5"/>
        <v>489</v>
      </c>
    </row>
    <row r="42" spans="2:14" ht="12.75">
      <c r="B42" s="107" t="s">
        <v>128</v>
      </c>
      <c r="C42" s="108" t="s">
        <v>144</v>
      </c>
      <c r="D42" s="109" t="s">
        <v>18</v>
      </c>
      <c r="E42" s="110">
        <v>162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/>
      <c r="L42" s="111">
        <f t="shared" si="3"/>
        <v>162</v>
      </c>
      <c r="M42" s="112">
        <f t="shared" si="4"/>
        <v>0</v>
      </c>
      <c r="N42" s="113">
        <f t="shared" si="5"/>
        <v>162</v>
      </c>
    </row>
    <row r="43" spans="2:14" ht="12.75">
      <c r="B43" s="107" t="s">
        <v>145</v>
      </c>
      <c r="C43" s="114" t="s">
        <v>146</v>
      </c>
      <c r="D43" s="115" t="s">
        <v>18</v>
      </c>
      <c r="E43" s="111">
        <v>159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/>
      <c r="L43" s="111">
        <f t="shared" si="3"/>
        <v>159</v>
      </c>
      <c r="M43" s="112">
        <f t="shared" si="4"/>
        <v>0</v>
      </c>
      <c r="N43" s="113">
        <f t="shared" si="5"/>
        <v>159</v>
      </c>
    </row>
    <row r="45" spans="2:14" ht="22.5">
      <c r="B45" s="107" t="s">
        <v>41</v>
      </c>
      <c r="C45" s="114" t="s">
        <v>57</v>
      </c>
      <c r="D45" s="115" t="s">
        <v>58</v>
      </c>
      <c r="E45" s="111">
        <v>172</v>
      </c>
      <c r="F45" s="111">
        <v>177</v>
      </c>
      <c r="G45" s="111">
        <v>172</v>
      </c>
      <c r="H45" s="111">
        <v>0</v>
      </c>
      <c r="I45" s="111">
        <v>172</v>
      </c>
      <c r="J45" s="111">
        <v>176</v>
      </c>
      <c r="K45" s="111"/>
      <c r="L45" s="111">
        <f aca="true" t="shared" si="6" ref="L45:L53">E45+F45+G45+H45+I45+J45+K45</f>
        <v>869</v>
      </c>
      <c r="M45" s="112">
        <f aca="true" t="shared" si="7" ref="M45:M53">MIN(E45:K45)</f>
        <v>0</v>
      </c>
      <c r="N45" s="113">
        <f aca="true" t="shared" si="8" ref="N45:N53">L45-M45</f>
        <v>869</v>
      </c>
    </row>
    <row r="46" spans="2:14" ht="22.5">
      <c r="B46" s="107" t="s">
        <v>63</v>
      </c>
      <c r="C46" s="114" t="s">
        <v>105</v>
      </c>
      <c r="D46" s="115" t="s">
        <v>58</v>
      </c>
      <c r="E46" s="111">
        <v>178</v>
      </c>
      <c r="F46" s="111">
        <v>166</v>
      </c>
      <c r="G46" s="111">
        <v>179</v>
      </c>
      <c r="H46" s="111">
        <v>174</v>
      </c>
      <c r="I46" s="111">
        <v>0</v>
      </c>
      <c r="J46" s="111">
        <v>169</v>
      </c>
      <c r="K46" s="111"/>
      <c r="L46" s="111">
        <f t="shared" si="6"/>
        <v>866</v>
      </c>
      <c r="M46" s="112">
        <f t="shared" si="7"/>
        <v>0</v>
      </c>
      <c r="N46" s="113">
        <f t="shared" si="8"/>
        <v>866</v>
      </c>
    </row>
    <row r="47" spans="2:14" ht="22.5">
      <c r="B47" s="107" t="s">
        <v>69</v>
      </c>
      <c r="C47" s="114" t="s">
        <v>70</v>
      </c>
      <c r="D47" s="115" t="s">
        <v>58</v>
      </c>
      <c r="E47" s="111">
        <v>0</v>
      </c>
      <c r="F47" s="111">
        <v>170</v>
      </c>
      <c r="G47" s="111">
        <v>169</v>
      </c>
      <c r="H47" s="111">
        <v>174</v>
      </c>
      <c r="I47" s="111">
        <v>171</v>
      </c>
      <c r="J47" s="111">
        <v>175</v>
      </c>
      <c r="K47" s="111"/>
      <c r="L47" s="111">
        <f t="shared" si="6"/>
        <v>859</v>
      </c>
      <c r="M47" s="112">
        <f t="shared" si="7"/>
        <v>0</v>
      </c>
      <c r="N47" s="113">
        <f t="shared" si="8"/>
        <v>859</v>
      </c>
    </row>
    <row r="48" spans="2:14" ht="22.5">
      <c r="B48" s="107" t="s">
        <v>73</v>
      </c>
      <c r="C48" s="114" t="s">
        <v>121</v>
      </c>
      <c r="D48" s="115" t="s">
        <v>93</v>
      </c>
      <c r="E48" s="111">
        <v>167</v>
      </c>
      <c r="F48" s="111">
        <v>168</v>
      </c>
      <c r="G48" s="111">
        <v>169</v>
      </c>
      <c r="H48" s="111">
        <v>159</v>
      </c>
      <c r="I48" s="111">
        <v>173</v>
      </c>
      <c r="J48" s="111">
        <v>167</v>
      </c>
      <c r="K48" s="111"/>
      <c r="L48" s="111">
        <f t="shared" si="6"/>
        <v>1003</v>
      </c>
      <c r="M48" s="112">
        <f t="shared" si="7"/>
        <v>159</v>
      </c>
      <c r="N48" s="113">
        <f t="shared" si="8"/>
        <v>844</v>
      </c>
    </row>
    <row r="49" spans="2:14" ht="22.5">
      <c r="B49" s="107" t="s">
        <v>85</v>
      </c>
      <c r="C49" s="114" t="s">
        <v>147</v>
      </c>
      <c r="D49" s="115" t="s">
        <v>93</v>
      </c>
      <c r="E49" s="111">
        <v>166</v>
      </c>
      <c r="F49" s="111">
        <v>157</v>
      </c>
      <c r="G49" s="111">
        <v>0</v>
      </c>
      <c r="H49" s="111">
        <v>157</v>
      </c>
      <c r="I49" s="111">
        <v>159</v>
      </c>
      <c r="J49" s="111">
        <v>167</v>
      </c>
      <c r="K49" s="111"/>
      <c r="L49" s="111">
        <f t="shared" si="6"/>
        <v>806</v>
      </c>
      <c r="M49" s="112">
        <f t="shared" si="7"/>
        <v>0</v>
      </c>
      <c r="N49" s="113">
        <f t="shared" si="8"/>
        <v>806</v>
      </c>
    </row>
    <row r="50" spans="2:14" ht="12.75">
      <c r="B50" s="107" t="s">
        <v>96</v>
      </c>
      <c r="C50" s="114" t="s">
        <v>92</v>
      </c>
      <c r="D50" s="115" t="s">
        <v>20</v>
      </c>
      <c r="E50" s="111">
        <v>0</v>
      </c>
      <c r="F50" s="111">
        <v>148</v>
      </c>
      <c r="G50" s="111">
        <v>154</v>
      </c>
      <c r="H50" s="111">
        <v>163</v>
      </c>
      <c r="I50" s="111">
        <v>156</v>
      </c>
      <c r="J50" s="111">
        <v>170</v>
      </c>
      <c r="K50" s="111"/>
      <c r="L50" s="111">
        <f t="shared" si="6"/>
        <v>791</v>
      </c>
      <c r="M50" s="112">
        <f t="shared" si="7"/>
        <v>0</v>
      </c>
      <c r="N50" s="113">
        <f t="shared" si="8"/>
        <v>791</v>
      </c>
    </row>
    <row r="51" spans="2:14" ht="22.5">
      <c r="B51" s="107" t="s">
        <v>112</v>
      </c>
      <c r="C51" s="114" t="s">
        <v>148</v>
      </c>
      <c r="D51" s="115" t="s">
        <v>93</v>
      </c>
      <c r="E51" s="111">
        <v>170</v>
      </c>
      <c r="F51" s="111">
        <v>163</v>
      </c>
      <c r="G51" s="111">
        <v>168</v>
      </c>
      <c r="H51" s="111">
        <v>158</v>
      </c>
      <c r="I51" s="111">
        <v>0</v>
      </c>
      <c r="J51" s="111">
        <v>0</v>
      </c>
      <c r="K51" s="111"/>
      <c r="L51" s="111">
        <f t="shared" si="6"/>
        <v>659</v>
      </c>
      <c r="M51" s="112">
        <f t="shared" si="7"/>
        <v>0</v>
      </c>
      <c r="N51" s="113">
        <f t="shared" si="8"/>
        <v>659</v>
      </c>
    </row>
    <row r="52" spans="2:14" ht="22.5">
      <c r="B52" s="107" t="s">
        <v>126</v>
      </c>
      <c r="C52" s="114" t="s">
        <v>115</v>
      </c>
      <c r="D52" s="115" t="s">
        <v>93</v>
      </c>
      <c r="E52" s="111">
        <v>0</v>
      </c>
      <c r="F52" s="111">
        <v>0</v>
      </c>
      <c r="G52" s="111">
        <v>0</v>
      </c>
      <c r="H52" s="111">
        <v>0</v>
      </c>
      <c r="I52" s="111">
        <v>164</v>
      </c>
      <c r="J52" s="111">
        <v>0</v>
      </c>
      <c r="K52" s="111"/>
      <c r="L52" s="111">
        <f t="shared" si="6"/>
        <v>164</v>
      </c>
      <c r="M52" s="112">
        <f t="shared" si="7"/>
        <v>0</v>
      </c>
      <c r="N52" s="113">
        <f t="shared" si="8"/>
        <v>164</v>
      </c>
    </row>
    <row r="53" spans="2:14" ht="22.5">
      <c r="B53" s="107" t="s">
        <v>149</v>
      </c>
      <c r="C53" s="119" t="s">
        <v>109</v>
      </c>
      <c r="D53" s="115" t="s">
        <v>58</v>
      </c>
      <c r="E53" s="110">
        <v>161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/>
      <c r="L53" s="111">
        <f t="shared" si="6"/>
        <v>161</v>
      </c>
      <c r="M53" s="112">
        <f t="shared" si="7"/>
        <v>0</v>
      </c>
      <c r="N53" s="113">
        <f t="shared" si="8"/>
        <v>161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Silina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SPREJEM1</dc:creator>
  <cp:keywords/>
  <dc:description/>
  <cp:lastModifiedBy>FRANCI HAMERŠAK</cp:lastModifiedBy>
  <cp:lastPrinted>2019-03-07T13:57:26Z</cp:lastPrinted>
  <dcterms:modified xsi:type="dcterms:W3CDTF">2019-03-10T22:05:56Z</dcterms:modified>
  <cp:category/>
  <cp:version/>
  <cp:contentType/>
  <cp:contentStatus/>
</cp:coreProperties>
</file>